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2"/>
  </bookViews>
  <sheets>
    <sheet name="周期成分の抽出" sheetId="1" r:id="rId1"/>
    <sheet name="対応の遅れ（移動平均）" sheetId="2" r:id="rId2"/>
    <sheet name="平滑化定数" sheetId="3" r:id="rId3"/>
    <sheet name="ホルト法" sheetId="4" r:id="rId4"/>
    <sheet name="ホルト法 (2)" sheetId="5" r:id="rId5"/>
    <sheet name="HW法" sheetId="6" r:id="rId6"/>
    <sheet name="HW法 (2)" sheetId="7" r:id="rId7"/>
    <sheet name="可変応答" sheetId="8" r:id="rId8"/>
  </sheets>
  <definedNames/>
  <calcPr fullCalcOnLoad="1"/>
</workbook>
</file>

<file path=xl/sharedStrings.xml><?xml version="1.0" encoding="utf-8"?>
<sst xmlns="http://schemas.openxmlformats.org/spreadsheetml/2006/main" count="111" uniqueCount="60">
  <si>
    <t>重みの係数</t>
  </si>
  <si>
    <t>値</t>
  </si>
  <si>
    <t>項番号</t>
  </si>
  <si>
    <t>α</t>
  </si>
  <si>
    <t>α*(1-α)</t>
  </si>
  <si>
    <r>
      <t>α*(1-α)</t>
    </r>
    <r>
      <rPr>
        <vertAlign val="superscript"/>
        <sz val="14"/>
        <rFont val="ＭＳ ゴシック"/>
        <family val="3"/>
      </rPr>
      <t>2</t>
    </r>
  </si>
  <si>
    <t>21項までの合計</t>
  </si>
  <si>
    <r>
      <t>α*(1-α)</t>
    </r>
    <r>
      <rPr>
        <vertAlign val="superscript"/>
        <sz val="14"/>
        <rFont val="ＭＳ ゴシック"/>
        <family val="3"/>
      </rPr>
      <t>3</t>
    </r>
  </si>
  <si>
    <r>
      <t>α*(1-α)</t>
    </r>
    <r>
      <rPr>
        <vertAlign val="superscript"/>
        <sz val="14"/>
        <rFont val="ＭＳ ゴシック"/>
        <family val="3"/>
      </rPr>
      <t>4</t>
    </r>
  </si>
  <si>
    <r>
      <t>α*(1-α)</t>
    </r>
    <r>
      <rPr>
        <vertAlign val="superscript"/>
        <sz val="14"/>
        <rFont val="ＭＳ ゴシック"/>
        <family val="3"/>
      </rPr>
      <t>5</t>
    </r>
  </si>
  <si>
    <r>
      <t>α*(1-α)</t>
    </r>
    <r>
      <rPr>
        <vertAlign val="superscript"/>
        <sz val="14"/>
        <rFont val="ＭＳ ゴシック"/>
        <family val="3"/>
      </rPr>
      <t>6</t>
    </r>
  </si>
  <si>
    <r>
      <t>α*(1-α)</t>
    </r>
    <r>
      <rPr>
        <vertAlign val="superscript"/>
        <sz val="14"/>
        <rFont val="ＭＳ ゴシック"/>
        <family val="3"/>
      </rPr>
      <t>7</t>
    </r>
  </si>
  <si>
    <r>
      <t>α*(1-α)</t>
    </r>
    <r>
      <rPr>
        <vertAlign val="superscript"/>
        <sz val="14"/>
        <rFont val="ＭＳ ゴシック"/>
        <family val="3"/>
      </rPr>
      <t>8</t>
    </r>
  </si>
  <si>
    <r>
      <t>α*(1-α)</t>
    </r>
    <r>
      <rPr>
        <vertAlign val="superscript"/>
        <sz val="14"/>
        <rFont val="ＭＳ ゴシック"/>
        <family val="3"/>
      </rPr>
      <t>9</t>
    </r>
  </si>
  <si>
    <r>
      <t>α*(1-α)</t>
    </r>
    <r>
      <rPr>
        <vertAlign val="superscript"/>
        <sz val="14"/>
        <rFont val="ＭＳ ゴシック"/>
        <family val="3"/>
      </rPr>
      <t>10</t>
    </r>
  </si>
  <si>
    <r>
      <t>α*(1-α)</t>
    </r>
    <r>
      <rPr>
        <vertAlign val="superscript"/>
        <sz val="14"/>
        <rFont val="ＭＳ ゴシック"/>
        <family val="3"/>
      </rPr>
      <t>11</t>
    </r>
  </si>
  <si>
    <r>
      <t>α*(1-α)</t>
    </r>
    <r>
      <rPr>
        <vertAlign val="superscript"/>
        <sz val="14"/>
        <rFont val="ＭＳ ゴシック"/>
        <family val="3"/>
      </rPr>
      <t>12</t>
    </r>
  </si>
  <si>
    <r>
      <t>α*(1-α)</t>
    </r>
    <r>
      <rPr>
        <vertAlign val="superscript"/>
        <sz val="14"/>
        <rFont val="ＭＳ ゴシック"/>
        <family val="3"/>
      </rPr>
      <t>13</t>
    </r>
  </si>
  <si>
    <r>
      <t>α*(1-α)</t>
    </r>
    <r>
      <rPr>
        <vertAlign val="superscript"/>
        <sz val="14"/>
        <rFont val="ＭＳ ゴシック"/>
        <family val="3"/>
      </rPr>
      <t>14</t>
    </r>
  </si>
  <si>
    <r>
      <t>α*(1-α)</t>
    </r>
    <r>
      <rPr>
        <vertAlign val="superscript"/>
        <sz val="14"/>
        <rFont val="ＭＳ ゴシック"/>
        <family val="3"/>
      </rPr>
      <t>15</t>
    </r>
  </si>
  <si>
    <r>
      <t>α*(1-α)</t>
    </r>
    <r>
      <rPr>
        <vertAlign val="superscript"/>
        <sz val="14"/>
        <rFont val="ＭＳ ゴシック"/>
        <family val="3"/>
      </rPr>
      <t>16</t>
    </r>
  </si>
  <si>
    <r>
      <t>α*(1-α)</t>
    </r>
    <r>
      <rPr>
        <vertAlign val="superscript"/>
        <sz val="14"/>
        <rFont val="ＭＳ ゴシック"/>
        <family val="3"/>
      </rPr>
      <t>17</t>
    </r>
  </si>
  <si>
    <r>
      <t>α*(1-α)</t>
    </r>
    <r>
      <rPr>
        <vertAlign val="superscript"/>
        <sz val="14"/>
        <rFont val="ＭＳ ゴシック"/>
        <family val="3"/>
      </rPr>
      <t>18</t>
    </r>
  </si>
  <si>
    <r>
      <t>α*(1-α)</t>
    </r>
    <r>
      <rPr>
        <vertAlign val="superscript"/>
        <sz val="14"/>
        <rFont val="ＭＳ ゴシック"/>
        <family val="3"/>
      </rPr>
      <t>19</t>
    </r>
  </si>
  <si>
    <r>
      <t>α*(1-α)</t>
    </r>
    <r>
      <rPr>
        <vertAlign val="superscript"/>
        <sz val="14"/>
        <rFont val="ＭＳ ゴシック"/>
        <family val="3"/>
      </rPr>
      <t>20</t>
    </r>
  </si>
  <si>
    <t>α</t>
  </si>
  <si>
    <t>γ</t>
  </si>
  <si>
    <t>期日</t>
  </si>
  <si>
    <t>実績値</t>
  </si>
  <si>
    <t>1次指数平滑法</t>
  </si>
  <si>
    <t>ホルト法</t>
  </si>
  <si>
    <t>S</t>
  </si>
  <si>
    <t>b</t>
  </si>
  <si>
    <t>S</t>
  </si>
  <si>
    <t>b</t>
  </si>
  <si>
    <t>α</t>
  </si>
  <si>
    <t>γ</t>
  </si>
  <si>
    <t>β</t>
  </si>
  <si>
    <t>HW法</t>
  </si>
  <si>
    <t>I</t>
  </si>
  <si>
    <t>L</t>
  </si>
  <si>
    <t>α</t>
  </si>
  <si>
    <t>L</t>
  </si>
  <si>
    <t>γ</t>
  </si>
  <si>
    <t>β</t>
  </si>
  <si>
    <t>S</t>
  </si>
  <si>
    <t>b</t>
  </si>
  <si>
    <t>I</t>
  </si>
  <si>
    <t>可変応答法</t>
  </si>
  <si>
    <t>δ</t>
  </si>
  <si>
    <t>Δ</t>
  </si>
  <si>
    <t>γ</t>
  </si>
  <si>
    <t>y-S</t>
  </si>
  <si>
    <t>abs(y-S)</t>
  </si>
  <si>
    <t>予測</t>
  </si>
  <si>
    <t>月</t>
  </si>
  <si>
    <t>実績</t>
  </si>
  <si>
    <t>次数3</t>
  </si>
  <si>
    <t>次数6</t>
  </si>
  <si>
    <t>次数12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</si>
</sst>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"/>
    <numFmt numFmtId="183" formatCode="0.00_);[Red]\(0.00\)"/>
    <numFmt numFmtId="184" formatCode="0.00_ ;[Red]\-0.00\ "/>
    <numFmt numFmtId="185" formatCode="#,##0_ "/>
    <numFmt numFmtId="186" formatCode="0.0"/>
    <numFmt numFmtId="187" formatCode="0.0%"/>
    <numFmt numFmtId="188" formatCode="0.000000"/>
    <numFmt numFmtId="189" formatCode="0.000"/>
    <numFmt numFmtId="190" formatCode="0.00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"/>
    <numFmt numFmtId="200" formatCode="0.0000000000000000"/>
    <numFmt numFmtId="201" formatCode="0.00000000000000000"/>
    <numFmt numFmtId="202" formatCode="0.000000000000000000"/>
    <numFmt numFmtId="203" formatCode="0.0000000000000000000"/>
    <numFmt numFmtId="204" formatCode="0.00000000000000000000"/>
    <numFmt numFmtId="205" formatCode="0.000000000000000000000"/>
    <numFmt numFmtId="206" formatCode="0.0000000000000000000000"/>
    <numFmt numFmtId="207" formatCode="0.00000000000000000000000"/>
    <numFmt numFmtId="208" formatCode="0.000000000000000000000000"/>
    <numFmt numFmtId="209" formatCode="0.0_);[Red]\(0.0\)"/>
    <numFmt numFmtId="210" formatCode="0.0_ ;[Red]\-0.0\ "/>
    <numFmt numFmtId="211" formatCode="0.000_ ;[Red]\-0.000\ "/>
    <numFmt numFmtId="212" formatCode="0_ ;[Red]\-0\ "/>
    <numFmt numFmtId="213" formatCode="0.000_);[Red]\(0.000\)"/>
    <numFmt numFmtId="214" formatCode="0_);[Red]\(0\)"/>
    <numFmt numFmtId="215" formatCode="#,##0.0_ "/>
    <numFmt numFmtId="216" formatCode="#,##0.00_ "/>
    <numFmt numFmtId="217" formatCode="#,##0.000_ "/>
    <numFmt numFmtId="218" formatCode="0.000_ "/>
    <numFmt numFmtId="219" formatCode="0.0000_ "/>
    <numFmt numFmtId="220" formatCode="#,##0.0;[Red]\-#,##0.0"/>
    <numFmt numFmtId="221" formatCode="0;_㠀"/>
    <numFmt numFmtId="222" formatCode="0;_됀"/>
    <numFmt numFmtId="223" formatCode="_(* #,##0_);_(* \(#,##0\);_(* &quot;-&quot;_);_(@_)"/>
    <numFmt numFmtId="224" formatCode="_(* #,##0.00_);_(* \(#,##0.00\);_(* &quot;-&quot;??_);_(@_)"/>
    <numFmt numFmtId="225" formatCode="_(&quot;$&quot;* #,##0_);_(&quot;$&quot;* \(#,##0\);_(&quot;$&quot;* &quot;-&quot;_);_(@_)"/>
    <numFmt numFmtId="226" formatCode="_(&quot;$&quot;* #,##0.00_);_(&quot;$&quot;* \(#,##0.00\);_(&quot;$&quot;* &quot;-&quot;??_);_(@_)"/>
    <numFmt numFmtId="227" formatCode="0;_䀀"/>
    <numFmt numFmtId="228" formatCode="0;_저"/>
    <numFmt numFmtId="229" formatCode="0.0;_저"/>
    <numFmt numFmtId="230" formatCode="0;_퀀"/>
    <numFmt numFmtId="231" formatCode="0.00000_ "/>
    <numFmt numFmtId="232" formatCode="0.000000_ "/>
  </numFmts>
  <fonts count="1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vertAlign val="superscript"/>
      <sz val="14"/>
      <name val="ＭＳ ゴシック"/>
      <family val="3"/>
    </font>
    <font>
      <sz val="10.75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.75"/>
      <name val="ＭＳ Ｐゴシック"/>
      <family val="3"/>
    </font>
    <font>
      <sz val="11.75"/>
      <name val="ＭＳ Ｐゴシック"/>
      <family val="3"/>
    </font>
    <font>
      <sz val="9.5"/>
      <name val="ＭＳ Ｐゴシック"/>
      <family val="3"/>
    </font>
    <font>
      <sz val="11.5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5" fillId="0" borderId="1" xfId="21" applyFont="1" applyBorder="1" applyAlignment="1">
      <alignment horizontal="center"/>
      <protection/>
    </xf>
    <xf numFmtId="0" fontId="2" fillId="0" borderId="0" xfId="21">
      <alignment/>
      <protection/>
    </xf>
    <xf numFmtId="0" fontId="5" fillId="0" borderId="1" xfId="21" applyFont="1" applyBorder="1">
      <alignment/>
      <protection/>
    </xf>
    <xf numFmtId="182" fontId="5" fillId="0" borderId="1" xfId="21" applyNumberFormat="1" applyFont="1" applyBorder="1">
      <alignment/>
      <protection/>
    </xf>
    <xf numFmtId="0" fontId="5" fillId="0" borderId="0" xfId="21" applyFont="1" applyAlignment="1">
      <alignment horizontal="center"/>
      <protection/>
    </xf>
    <xf numFmtId="0" fontId="2" fillId="0" borderId="0" xfId="21" applyAlignment="1">
      <alignment horizontal="center"/>
      <protection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229" fontId="0" fillId="0" borderId="0" xfId="0" applyNumberFormat="1" applyAlignment="1">
      <alignment vertical="center"/>
    </xf>
    <xf numFmtId="218" fontId="0" fillId="0" borderId="0" xfId="0" applyNumberFormat="1" applyAlignment="1">
      <alignment vertical="center"/>
    </xf>
    <xf numFmtId="0" fontId="0" fillId="0" borderId="0" xfId="0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lm04-200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375"/>
          <c:w val="0.9017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'周期成分の抽出'!$B$2</c:f>
              <c:strCache>
                <c:ptCount val="1"/>
                <c:pt idx="0">
                  <c:v>実績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'周期成分の抽出'!$A$3:$A$118</c:f>
              <c:numCache>
                <c:ptCount val="116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1.6</c:v>
                </c:pt>
                <c:pt idx="4">
                  <c:v>1.8</c:v>
                </c:pt>
                <c:pt idx="5">
                  <c:v>2</c:v>
                </c:pt>
                <c:pt idx="6">
                  <c:v>2.2</c:v>
                </c:pt>
                <c:pt idx="7">
                  <c:v>2.4</c:v>
                </c:pt>
                <c:pt idx="8">
                  <c:v>2.6</c:v>
                </c:pt>
                <c:pt idx="9">
                  <c:v>2.8</c:v>
                </c:pt>
                <c:pt idx="10">
                  <c:v>3</c:v>
                </c:pt>
                <c:pt idx="11">
                  <c:v>3.2</c:v>
                </c:pt>
                <c:pt idx="12">
                  <c:v>3.4</c:v>
                </c:pt>
                <c:pt idx="13">
                  <c:v>3.6</c:v>
                </c:pt>
                <c:pt idx="14">
                  <c:v>3.8</c:v>
                </c:pt>
                <c:pt idx="15">
                  <c:v>4</c:v>
                </c:pt>
                <c:pt idx="16">
                  <c:v>4.2</c:v>
                </c:pt>
                <c:pt idx="17">
                  <c:v>4.4</c:v>
                </c:pt>
                <c:pt idx="18">
                  <c:v>4.6</c:v>
                </c:pt>
                <c:pt idx="19">
                  <c:v>4.8</c:v>
                </c:pt>
                <c:pt idx="20">
                  <c:v>5</c:v>
                </c:pt>
                <c:pt idx="21">
                  <c:v>5.2</c:v>
                </c:pt>
                <c:pt idx="22">
                  <c:v>5.4</c:v>
                </c:pt>
                <c:pt idx="23">
                  <c:v>5.6</c:v>
                </c:pt>
                <c:pt idx="24">
                  <c:v>5.8</c:v>
                </c:pt>
                <c:pt idx="25">
                  <c:v>6</c:v>
                </c:pt>
                <c:pt idx="26">
                  <c:v>6.2</c:v>
                </c:pt>
                <c:pt idx="27">
                  <c:v>6.4</c:v>
                </c:pt>
                <c:pt idx="28">
                  <c:v>6.6</c:v>
                </c:pt>
                <c:pt idx="29">
                  <c:v>6.8</c:v>
                </c:pt>
                <c:pt idx="30">
                  <c:v>7</c:v>
                </c:pt>
                <c:pt idx="31">
                  <c:v>7.2</c:v>
                </c:pt>
                <c:pt idx="32">
                  <c:v>7.4</c:v>
                </c:pt>
                <c:pt idx="33">
                  <c:v>7.6</c:v>
                </c:pt>
                <c:pt idx="34">
                  <c:v>7.8</c:v>
                </c:pt>
                <c:pt idx="35">
                  <c:v>8</c:v>
                </c:pt>
                <c:pt idx="36">
                  <c:v>8.2</c:v>
                </c:pt>
                <c:pt idx="37">
                  <c:v>8.4</c:v>
                </c:pt>
                <c:pt idx="38">
                  <c:v>8.6</c:v>
                </c:pt>
                <c:pt idx="39">
                  <c:v>8.8</c:v>
                </c:pt>
                <c:pt idx="40">
                  <c:v>9</c:v>
                </c:pt>
                <c:pt idx="41">
                  <c:v>9.2</c:v>
                </c:pt>
                <c:pt idx="42">
                  <c:v>9.4</c:v>
                </c:pt>
                <c:pt idx="43">
                  <c:v>9.6</c:v>
                </c:pt>
                <c:pt idx="44">
                  <c:v>9.8</c:v>
                </c:pt>
                <c:pt idx="45">
                  <c:v>10</c:v>
                </c:pt>
                <c:pt idx="46">
                  <c:v>10.2</c:v>
                </c:pt>
                <c:pt idx="47">
                  <c:v>10.4</c:v>
                </c:pt>
                <c:pt idx="48">
                  <c:v>10.6</c:v>
                </c:pt>
                <c:pt idx="49">
                  <c:v>10.8</c:v>
                </c:pt>
                <c:pt idx="50">
                  <c:v>11</c:v>
                </c:pt>
                <c:pt idx="51">
                  <c:v>11.2</c:v>
                </c:pt>
                <c:pt idx="52">
                  <c:v>11.4</c:v>
                </c:pt>
                <c:pt idx="53">
                  <c:v>11.6</c:v>
                </c:pt>
                <c:pt idx="54">
                  <c:v>11.8</c:v>
                </c:pt>
                <c:pt idx="55">
                  <c:v>12</c:v>
                </c:pt>
                <c:pt idx="56">
                  <c:v>12.2</c:v>
                </c:pt>
                <c:pt idx="57">
                  <c:v>12.4</c:v>
                </c:pt>
                <c:pt idx="58">
                  <c:v>12.6</c:v>
                </c:pt>
                <c:pt idx="59">
                  <c:v>12.8</c:v>
                </c:pt>
                <c:pt idx="60">
                  <c:v>13</c:v>
                </c:pt>
                <c:pt idx="61">
                  <c:v>13.2</c:v>
                </c:pt>
                <c:pt idx="62">
                  <c:v>13.4</c:v>
                </c:pt>
                <c:pt idx="63">
                  <c:v>13.6</c:v>
                </c:pt>
                <c:pt idx="64">
                  <c:v>13.8</c:v>
                </c:pt>
                <c:pt idx="65">
                  <c:v>14</c:v>
                </c:pt>
                <c:pt idx="66">
                  <c:v>14.2</c:v>
                </c:pt>
                <c:pt idx="67">
                  <c:v>14.4</c:v>
                </c:pt>
                <c:pt idx="68">
                  <c:v>14.6</c:v>
                </c:pt>
                <c:pt idx="69">
                  <c:v>14.8</c:v>
                </c:pt>
                <c:pt idx="70">
                  <c:v>15</c:v>
                </c:pt>
                <c:pt idx="71">
                  <c:v>15.2</c:v>
                </c:pt>
                <c:pt idx="72">
                  <c:v>15.4</c:v>
                </c:pt>
                <c:pt idx="73">
                  <c:v>15.6</c:v>
                </c:pt>
                <c:pt idx="74">
                  <c:v>15.8</c:v>
                </c:pt>
                <c:pt idx="75">
                  <c:v>16</c:v>
                </c:pt>
                <c:pt idx="76">
                  <c:v>16.2</c:v>
                </c:pt>
                <c:pt idx="77">
                  <c:v>16.4</c:v>
                </c:pt>
                <c:pt idx="78">
                  <c:v>16.6</c:v>
                </c:pt>
                <c:pt idx="79">
                  <c:v>16.8</c:v>
                </c:pt>
                <c:pt idx="80">
                  <c:v>17</c:v>
                </c:pt>
                <c:pt idx="81">
                  <c:v>17.2</c:v>
                </c:pt>
                <c:pt idx="82">
                  <c:v>17.4</c:v>
                </c:pt>
                <c:pt idx="83">
                  <c:v>17.6</c:v>
                </c:pt>
                <c:pt idx="84">
                  <c:v>17.8</c:v>
                </c:pt>
                <c:pt idx="85">
                  <c:v>18</c:v>
                </c:pt>
                <c:pt idx="86">
                  <c:v>18.2</c:v>
                </c:pt>
                <c:pt idx="87">
                  <c:v>18.4</c:v>
                </c:pt>
                <c:pt idx="88">
                  <c:v>18.6</c:v>
                </c:pt>
                <c:pt idx="89">
                  <c:v>18.8</c:v>
                </c:pt>
                <c:pt idx="90">
                  <c:v>19</c:v>
                </c:pt>
                <c:pt idx="91">
                  <c:v>19.2</c:v>
                </c:pt>
                <c:pt idx="92">
                  <c:v>19.4</c:v>
                </c:pt>
                <c:pt idx="93">
                  <c:v>19.6</c:v>
                </c:pt>
                <c:pt idx="94">
                  <c:v>19.8</c:v>
                </c:pt>
                <c:pt idx="95">
                  <c:v>20</c:v>
                </c:pt>
                <c:pt idx="96">
                  <c:v>20.2</c:v>
                </c:pt>
                <c:pt idx="97">
                  <c:v>20.4</c:v>
                </c:pt>
                <c:pt idx="98">
                  <c:v>20.6</c:v>
                </c:pt>
                <c:pt idx="99">
                  <c:v>20.8</c:v>
                </c:pt>
                <c:pt idx="100">
                  <c:v>21</c:v>
                </c:pt>
                <c:pt idx="101">
                  <c:v>21.2</c:v>
                </c:pt>
                <c:pt idx="102">
                  <c:v>21.4</c:v>
                </c:pt>
                <c:pt idx="103">
                  <c:v>21.6</c:v>
                </c:pt>
                <c:pt idx="104">
                  <c:v>21.8</c:v>
                </c:pt>
                <c:pt idx="105">
                  <c:v>22</c:v>
                </c:pt>
                <c:pt idx="106">
                  <c:v>22.2</c:v>
                </c:pt>
                <c:pt idx="107">
                  <c:v>22.4</c:v>
                </c:pt>
                <c:pt idx="108">
                  <c:v>22.6</c:v>
                </c:pt>
                <c:pt idx="109">
                  <c:v>22.8</c:v>
                </c:pt>
                <c:pt idx="110">
                  <c:v>23</c:v>
                </c:pt>
                <c:pt idx="111">
                  <c:v>23.2</c:v>
                </c:pt>
                <c:pt idx="112">
                  <c:v>23.4</c:v>
                </c:pt>
                <c:pt idx="113">
                  <c:v>23.6</c:v>
                </c:pt>
                <c:pt idx="114">
                  <c:v>23.8</c:v>
                </c:pt>
                <c:pt idx="115">
                  <c:v>24</c:v>
                </c:pt>
              </c:numCache>
            </c:numRef>
          </c:xVal>
          <c:yVal>
            <c:numRef>
              <c:f>'周期成分の抽出'!$B$3:$B$118</c:f>
              <c:numCache>
                <c:ptCount val="116"/>
                <c:pt idx="0">
                  <c:v>57.60477336799592</c:v>
                </c:pt>
                <c:pt idx="1">
                  <c:v>60.5778605780542</c:v>
                </c:pt>
                <c:pt idx="2">
                  <c:v>60.53651399687549</c:v>
                </c:pt>
                <c:pt idx="3">
                  <c:v>56.96914923047781</c:v>
                </c:pt>
                <c:pt idx="4">
                  <c:v>60.39249710054118</c:v>
                </c:pt>
                <c:pt idx="5">
                  <c:v>59.878192889797596</c:v>
                </c:pt>
                <c:pt idx="6">
                  <c:v>56.32732514035255</c:v>
                </c:pt>
                <c:pt idx="7">
                  <c:v>55.925887158203345</c:v>
                </c:pt>
                <c:pt idx="8">
                  <c:v>56.56470815422351</c:v>
                </c:pt>
                <c:pt idx="9">
                  <c:v>53.56499586180707</c:v>
                </c:pt>
                <c:pt idx="10">
                  <c:v>53.399085572619285</c:v>
                </c:pt>
                <c:pt idx="11">
                  <c:v>50.47038381555311</c:v>
                </c:pt>
                <c:pt idx="12">
                  <c:v>53.83392921382202</c:v>
                </c:pt>
                <c:pt idx="13">
                  <c:v>47.763967303591485</c:v>
                </c:pt>
                <c:pt idx="14">
                  <c:v>47.15766892179832</c:v>
                </c:pt>
                <c:pt idx="15">
                  <c:v>50.7518425379513</c:v>
                </c:pt>
                <c:pt idx="16">
                  <c:v>48.73625214194181</c:v>
                </c:pt>
                <c:pt idx="17">
                  <c:v>49.78477599285557</c:v>
                </c:pt>
                <c:pt idx="18">
                  <c:v>45.76473436966911</c:v>
                </c:pt>
                <c:pt idx="19">
                  <c:v>47.0584573055215</c:v>
                </c:pt>
                <c:pt idx="20">
                  <c:v>46.55770404548298</c:v>
                </c:pt>
                <c:pt idx="21">
                  <c:v>47.22050702219538</c:v>
                </c:pt>
                <c:pt idx="22">
                  <c:v>48.72585484672409</c:v>
                </c:pt>
                <c:pt idx="23">
                  <c:v>53.39976218922405</c:v>
                </c:pt>
                <c:pt idx="24">
                  <c:v>54.52538110185817</c:v>
                </c:pt>
                <c:pt idx="25">
                  <c:v>50.0326157035361</c:v>
                </c:pt>
                <c:pt idx="26">
                  <c:v>56.52843108186573</c:v>
                </c:pt>
                <c:pt idx="27">
                  <c:v>55.56529891363968</c:v>
                </c:pt>
                <c:pt idx="28">
                  <c:v>54.34493304987103</c:v>
                </c:pt>
                <c:pt idx="29">
                  <c:v>58.337143815750345</c:v>
                </c:pt>
                <c:pt idx="30">
                  <c:v>55.77752228664692</c:v>
                </c:pt>
                <c:pt idx="31">
                  <c:v>56.580025580257995</c:v>
                </c:pt>
                <c:pt idx="32">
                  <c:v>59.117361237194594</c:v>
                </c:pt>
                <c:pt idx="33">
                  <c:v>59.621084986576385</c:v>
                </c:pt>
                <c:pt idx="34">
                  <c:v>60.70643561186168</c:v>
                </c:pt>
                <c:pt idx="35">
                  <c:v>59.556339963695244</c:v>
                </c:pt>
                <c:pt idx="36">
                  <c:v>59.43037302080905</c:v>
                </c:pt>
                <c:pt idx="37">
                  <c:v>53.37597927534963</c:v>
                </c:pt>
                <c:pt idx="38">
                  <c:v>53.57479774876786</c:v>
                </c:pt>
                <c:pt idx="39">
                  <c:v>54.78227378113287</c:v>
                </c:pt>
                <c:pt idx="40">
                  <c:v>55.93066500503832</c:v>
                </c:pt>
                <c:pt idx="41">
                  <c:v>53.68942533481903</c:v>
                </c:pt>
                <c:pt idx="42">
                  <c:v>49.38958249383205</c:v>
                </c:pt>
                <c:pt idx="43">
                  <c:v>48.24746286665274</c:v>
                </c:pt>
                <c:pt idx="44">
                  <c:v>51.06279659311684</c:v>
                </c:pt>
                <c:pt idx="45">
                  <c:v>51.421296029571664</c:v>
                </c:pt>
                <c:pt idx="46">
                  <c:v>46.6108355630414</c:v>
                </c:pt>
                <c:pt idx="47">
                  <c:v>46.535776707793936</c:v>
                </c:pt>
                <c:pt idx="48">
                  <c:v>47.33149283107771</c:v>
                </c:pt>
                <c:pt idx="49">
                  <c:v>46.40422650282495</c:v>
                </c:pt>
                <c:pt idx="50">
                  <c:v>49.705107935337836</c:v>
                </c:pt>
                <c:pt idx="51">
                  <c:v>47.558209855014056</c:v>
                </c:pt>
                <c:pt idx="52">
                  <c:v>49.944448436880435</c:v>
                </c:pt>
                <c:pt idx="53">
                  <c:v>51.70308494993474</c:v>
                </c:pt>
                <c:pt idx="54">
                  <c:v>50.57147425254651</c:v>
                </c:pt>
                <c:pt idx="55">
                  <c:v>55.96244103208834</c:v>
                </c:pt>
                <c:pt idx="56">
                  <c:v>53.667979795214364</c:v>
                </c:pt>
                <c:pt idx="57">
                  <c:v>53.43919271322433</c:v>
                </c:pt>
                <c:pt idx="58">
                  <c:v>56.32805741670548</c:v>
                </c:pt>
                <c:pt idx="59">
                  <c:v>57.744762636486264</c:v>
                </c:pt>
                <c:pt idx="60">
                  <c:v>58.53137783168942</c:v>
                </c:pt>
                <c:pt idx="61">
                  <c:v>59.721415541075295</c:v>
                </c:pt>
                <c:pt idx="62">
                  <c:v>60.234835538744946</c:v>
                </c:pt>
                <c:pt idx="63">
                  <c:v>56.613648005954985</c:v>
                </c:pt>
                <c:pt idx="64">
                  <c:v>57.080583085124296</c:v>
                </c:pt>
                <c:pt idx="65">
                  <c:v>59.97354623459906</c:v>
                </c:pt>
                <c:pt idx="66">
                  <c:v>58.83954790926071</c:v>
                </c:pt>
                <c:pt idx="67">
                  <c:v>54.428419322458836</c:v>
                </c:pt>
                <c:pt idx="68">
                  <c:v>54.72708317437661</c:v>
                </c:pt>
                <c:pt idx="69">
                  <c:v>52.78274532197473</c:v>
                </c:pt>
                <c:pt idx="70">
                  <c:v>54.65250395900616</c:v>
                </c:pt>
                <c:pt idx="71">
                  <c:v>51.522192399072786</c:v>
                </c:pt>
                <c:pt idx="72">
                  <c:v>48.5107411123203</c:v>
                </c:pt>
                <c:pt idx="73">
                  <c:v>47.4601441073525</c:v>
                </c:pt>
                <c:pt idx="74">
                  <c:v>46.698922401034395</c:v>
                </c:pt>
                <c:pt idx="75">
                  <c:v>47.589037978592984</c:v>
                </c:pt>
                <c:pt idx="76">
                  <c:v>46.87698078339133</c:v>
                </c:pt>
                <c:pt idx="77">
                  <c:v>50.30445690817917</c:v>
                </c:pt>
                <c:pt idx="78">
                  <c:v>46.50909460438568</c:v>
                </c:pt>
                <c:pt idx="79">
                  <c:v>47.75433860130181</c:v>
                </c:pt>
                <c:pt idx="80">
                  <c:v>47.65504860675613</c:v>
                </c:pt>
                <c:pt idx="81">
                  <c:v>47.15258068787387</c:v>
                </c:pt>
                <c:pt idx="82">
                  <c:v>50.335889262302146</c:v>
                </c:pt>
                <c:pt idx="83">
                  <c:v>49.946674839273804</c:v>
                </c:pt>
                <c:pt idx="84">
                  <c:v>52.3746567796978</c:v>
                </c:pt>
                <c:pt idx="85">
                  <c:v>51.1797073778229</c:v>
                </c:pt>
                <c:pt idx="86">
                  <c:v>51.43415551604652</c:v>
                </c:pt>
                <c:pt idx="87">
                  <c:v>53.3399142655159</c:v>
                </c:pt>
                <c:pt idx="88">
                  <c:v>53.99192334606788</c:v>
                </c:pt>
                <c:pt idx="89">
                  <c:v>57.16578764898333</c:v>
                </c:pt>
                <c:pt idx="90">
                  <c:v>54.84797822787194</c:v>
                </c:pt>
                <c:pt idx="91">
                  <c:v>58.442024657118914</c:v>
                </c:pt>
                <c:pt idx="92">
                  <c:v>59.61828876859656</c:v>
                </c:pt>
                <c:pt idx="93">
                  <c:v>60.371023273635075</c:v>
                </c:pt>
                <c:pt idx="94">
                  <c:v>59.54534118520585</c:v>
                </c:pt>
                <c:pt idx="95">
                  <c:v>60.19689252055955</c:v>
                </c:pt>
                <c:pt idx="96">
                  <c:v>57.242443337590416</c:v>
                </c:pt>
                <c:pt idx="97">
                  <c:v>54.55031128932001</c:v>
                </c:pt>
                <c:pt idx="98">
                  <c:v>57.808437708822964</c:v>
                </c:pt>
                <c:pt idx="99">
                  <c:v>54.7422014677062</c:v>
                </c:pt>
                <c:pt idx="100">
                  <c:v>52.195292450470035</c:v>
                </c:pt>
                <c:pt idx="101">
                  <c:v>54.11444306752273</c:v>
                </c:pt>
                <c:pt idx="102">
                  <c:v>49.901461558336585</c:v>
                </c:pt>
                <c:pt idx="103">
                  <c:v>47.7860705976119</c:v>
                </c:pt>
                <c:pt idx="104">
                  <c:v>47.573273264293654</c:v>
                </c:pt>
                <c:pt idx="105">
                  <c:v>49.66798179287275</c:v>
                </c:pt>
                <c:pt idx="106">
                  <c:v>46.916458933535566</c:v>
                </c:pt>
                <c:pt idx="107">
                  <c:v>47.916927686984316</c:v>
                </c:pt>
                <c:pt idx="108">
                  <c:v>46.50224511428862</c:v>
                </c:pt>
                <c:pt idx="109">
                  <c:v>47.21312959592371</c:v>
                </c:pt>
                <c:pt idx="110">
                  <c:v>49.87196976147904</c:v>
                </c:pt>
                <c:pt idx="111">
                  <c:v>46.70133194984597</c:v>
                </c:pt>
                <c:pt idx="112">
                  <c:v>47.22100321336022</c:v>
                </c:pt>
                <c:pt idx="113">
                  <c:v>49.807030879037576</c:v>
                </c:pt>
                <c:pt idx="114">
                  <c:v>49.84183715894652</c:v>
                </c:pt>
                <c:pt idx="115">
                  <c:v>51.140089974011254</c:v>
                </c:pt>
              </c:numCache>
            </c:numRef>
          </c:yVal>
          <c:smooth val="0"/>
        </c:ser>
        <c:axId val="55247104"/>
        <c:axId val="27461889"/>
      </c:scatterChart>
      <c:valAx>
        <c:axId val="55247104"/>
        <c:scaling>
          <c:orientation val="minMax"/>
          <c:max val="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期日（月）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27461889"/>
        <c:crosses val="autoZero"/>
        <c:crossBetween val="midCat"/>
        <c:dispUnits/>
        <c:majorUnit val="6"/>
        <c:minorUnit val="3"/>
      </c:valAx>
      <c:valAx>
        <c:axId val="27461889"/>
        <c:scaling>
          <c:orientation val="minMax"/>
          <c:max val="7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販売実績（個）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in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55247104"/>
        <c:crosses val="autoZero"/>
        <c:crossBetween val="midCat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5"/>
          <c:y val="0.636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027"/>
          <c:w val="0.90875"/>
          <c:h val="0.894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'周期成分の抽出'!$C$2</c:f>
              <c:strCache>
                <c:ptCount val="1"/>
                <c:pt idx="0">
                  <c:v>次数3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CC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'周期成分の抽出'!$A$3:$A$118</c:f>
              <c:numCache>
                <c:ptCount val="116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1.6</c:v>
                </c:pt>
                <c:pt idx="4">
                  <c:v>1.8</c:v>
                </c:pt>
                <c:pt idx="5">
                  <c:v>2</c:v>
                </c:pt>
                <c:pt idx="6">
                  <c:v>2.2</c:v>
                </c:pt>
                <c:pt idx="7">
                  <c:v>2.4</c:v>
                </c:pt>
                <c:pt idx="8">
                  <c:v>2.6</c:v>
                </c:pt>
                <c:pt idx="9">
                  <c:v>2.8</c:v>
                </c:pt>
                <c:pt idx="10">
                  <c:v>3</c:v>
                </c:pt>
                <c:pt idx="11">
                  <c:v>3.2</c:v>
                </c:pt>
                <c:pt idx="12">
                  <c:v>3.4</c:v>
                </c:pt>
                <c:pt idx="13">
                  <c:v>3.6</c:v>
                </c:pt>
                <c:pt idx="14">
                  <c:v>3.8</c:v>
                </c:pt>
                <c:pt idx="15">
                  <c:v>4</c:v>
                </c:pt>
                <c:pt idx="16">
                  <c:v>4.2</c:v>
                </c:pt>
                <c:pt idx="17">
                  <c:v>4.4</c:v>
                </c:pt>
                <c:pt idx="18">
                  <c:v>4.6</c:v>
                </c:pt>
                <c:pt idx="19">
                  <c:v>4.8</c:v>
                </c:pt>
                <c:pt idx="20">
                  <c:v>5</c:v>
                </c:pt>
                <c:pt idx="21">
                  <c:v>5.2</c:v>
                </c:pt>
                <c:pt idx="22">
                  <c:v>5.4</c:v>
                </c:pt>
                <c:pt idx="23">
                  <c:v>5.6</c:v>
                </c:pt>
                <c:pt idx="24">
                  <c:v>5.8</c:v>
                </c:pt>
                <c:pt idx="25">
                  <c:v>6</c:v>
                </c:pt>
                <c:pt idx="26">
                  <c:v>6.2</c:v>
                </c:pt>
                <c:pt idx="27">
                  <c:v>6.4</c:v>
                </c:pt>
                <c:pt idx="28">
                  <c:v>6.6</c:v>
                </c:pt>
                <c:pt idx="29">
                  <c:v>6.8</c:v>
                </c:pt>
                <c:pt idx="30">
                  <c:v>7</c:v>
                </c:pt>
                <c:pt idx="31">
                  <c:v>7.2</c:v>
                </c:pt>
                <c:pt idx="32">
                  <c:v>7.4</c:v>
                </c:pt>
                <c:pt idx="33">
                  <c:v>7.6</c:v>
                </c:pt>
                <c:pt idx="34">
                  <c:v>7.8</c:v>
                </c:pt>
                <c:pt idx="35">
                  <c:v>8</c:v>
                </c:pt>
                <c:pt idx="36">
                  <c:v>8.2</c:v>
                </c:pt>
                <c:pt idx="37">
                  <c:v>8.4</c:v>
                </c:pt>
                <c:pt idx="38">
                  <c:v>8.6</c:v>
                </c:pt>
                <c:pt idx="39">
                  <c:v>8.8</c:v>
                </c:pt>
                <c:pt idx="40">
                  <c:v>9</c:v>
                </c:pt>
                <c:pt idx="41">
                  <c:v>9.2</c:v>
                </c:pt>
                <c:pt idx="42">
                  <c:v>9.4</c:v>
                </c:pt>
                <c:pt idx="43">
                  <c:v>9.6</c:v>
                </c:pt>
                <c:pt idx="44">
                  <c:v>9.8</c:v>
                </c:pt>
                <c:pt idx="45">
                  <c:v>10</c:v>
                </c:pt>
                <c:pt idx="46">
                  <c:v>10.2</c:v>
                </c:pt>
                <c:pt idx="47">
                  <c:v>10.4</c:v>
                </c:pt>
                <c:pt idx="48">
                  <c:v>10.6</c:v>
                </c:pt>
                <c:pt idx="49">
                  <c:v>10.8</c:v>
                </c:pt>
                <c:pt idx="50">
                  <c:v>11</c:v>
                </c:pt>
                <c:pt idx="51">
                  <c:v>11.2</c:v>
                </c:pt>
                <c:pt idx="52">
                  <c:v>11.4</c:v>
                </c:pt>
                <c:pt idx="53">
                  <c:v>11.6</c:v>
                </c:pt>
                <c:pt idx="54">
                  <c:v>11.8</c:v>
                </c:pt>
                <c:pt idx="55">
                  <c:v>12</c:v>
                </c:pt>
                <c:pt idx="56">
                  <c:v>12.2</c:v>
                </c:pt>
                <c:pt idx="57">
                  <c:v>12.4</c:v>
                </c:pt>
                <c:pt idx="58">
                  <c:v>12.6</c:v>
                </c:pt>
                <c:pt idx="59">
                  <c:v>12.8</c:v>
                </c:pt>
                <c:pt idx="60">
                  <c:v>13</c:v>
                </c:pt>
                <c:pt idx="61">
                  <c:v>13.2</c:v>
                </c:pt>
                <c:pt idx="62">
                  <c:v>13.4</c:v>
                </c:pt>
                <c:pt idx="63">
                  <c:v>13.6</c:v>
                </c:pt>
                <c:pt idx="64">
                  <c:v>13.8</c:v>
                </c:pt>
                <c:pt idx="65">
                  <c:v>14</c:v>
                </c:pt>
                <c:pt idx="66">
                  <c:v>14.2</c:v>
                </c:pt>
                <c:pt idx="67">
                  <c:v>14.4</c:v>
                </c:pt>
                <c:pt idx="68">
                  <c:v>14.6</c:v>
                </c:pt>
                <c:pt idx="69">
                  <c:v>14.8</c:v>
                </c:pt>
                <c:pt idx="70">
                  <c:v>15</c:v>
                </c:pt>
                <c:pt idx="71">
                  <c:v>15.2</c:v>
                </c:pt>
                <c:pt idx="72">
                  <c:v>15.4</c:v>
                </c:pt>
                <c:pt idx="73">
                  <c:v>15.6</c:v>
                </c:pt>
                <c:pt idx="74">
                  <c:v>15.8</c:v>
                </c:pt>
                <c:pt idx="75">
                  <c:v>16</c:v>
                </c:pt>
                <c:pt idx="76">
                  <c:v>16.2</c:v>
                </c:pt>
                <c:pt idx="77">
                  <c:v>16.4</c:v>
                </c:pt>
                <c:pt idx="78">
                  <c:v>16.6</c:v>
                </c:pt>
                <c:pt idx="79">
                  <c:v>16.8</c:v>
                </c:pt>
                <c:pt idx="80">
                  <c:v>17</c:v>
                </c:pt>
                <c:pt idx="81">
                  <c:v>17.2</c:v>
                </c:pt>
                <c:pt idx="82">
                  <c:v>17.4</c:v>
                </c:pt>
                <c:pt idx="83">
                  <c:v>17.6</c:v>
                </c:pt>
                <c:pt idx="84">
                  <c:v>17.8</c:v>
                </c:pt>
                <c:pt idx="85">
                  <c:v>18</c:v>
                </c:pt>
                <c:pt idx="86">
                  <c:v>18.2</c:v>
                </c:pt>
                <c:pt idx="87">
                  <c:v>18.4</c:v>
                </c:pt>
                <c:pt idx="88">
                  <c:v>18.6</c:v>
                </c:pt>
                <c:pt idx="89">
                  <c:v>18.8</c:v>
                </c:pt>
                <c:pt idx="90">
                  <c:v>19</c:v>
                </c:pt>
                <c:pt idx="91">
                  <c:v>19.2</c:v>
                </c:pt>
                <c:pt idx="92">
                  <c:v>19.4</c:v>
                </c:pt>
                <c:pt idx="93">
                  <c:v>19.6</c:v>
                </c:pt>
                <c:pt idx="94">
                  <c:v>19.8</c:v>
                </c:pt>
                <c:pt idx="95">
                  <c:v>20</c:v>
                </c:pt>
                <c:pt idx="96">
                  <c:v>20.2</c:v>
                </c:pt>
                <c:pt idx="97">
                  <c:v>20.4</c:v>
                </c:pt>
                <c:pt idx="98">
                  <c:v>20.6</c:v>
                </c:pt>
                <c:pt idx="99">
                  <c:v>20.8</c:v>
                </c:pt>
                <c:pt idx="100">
                  <c:v>21</c:v>
                </c:pt>
                <c:pt idx="101">
                  <c:v>21.2</c:v>
                </c:pt>
                <c:pt idx="102">
                  <c:v>21.4</c:v>
                </c:pt>
                <c:pt idx="103">
                  <c:v>21.6</c:v>
                </c:pt>
                <c:pt idx="104">
                  <c:v>21.8</c:v>
                </c:pt>
                <c:pt idx="105">
                  <c:v>22</c:v>
                </c:pt>
                <c:pt idx="106">
                  <c:v>22.2</c:v>
                </c:pt>
                <c:pt idx="107">
                  <c:v>22.4</c:v>
                </c:pt>
                <c:pt idx="108">
                  <c:v>22.6</c:v>
                </c:pt>
                <c:pt idx="109">
                  <c:v>22.8</c:v>
                </c:pt>
                <c:pt idx="110">
                  <c:v>23</c:v>
                </c:pt>
                <c:pt idx="111">
                  <c:v>23.2</c:v>
                </c:pt>
                <c:pt idx="112">
                  <c:v>23.4</c:v>
                </c:pt>
                <c:pt idx="113">
                  <c:v>23.6</c:v>
                </c:pt>
                <c:pt idx="114">
                  <c:v>23.8</c:v>
                </c:pt>
                <c:pt idx="115">
                  <c:v>24</c:v>
                </c:pt>
              </c:numCache>
            </c:numRef>
          </c:xVal>
          <c:yVal>
            <c:numRef>
              <c:f>'周期成分の抽出'!$C$3:$C$118</c:f>
              <c:numCache>
                <c:ptCount val="116"/>
                <c:pt idx="15">
                  <c:v>55.14817573506609</c:v>
                </c:pt>
                <c:pt idx="16">
                  <c:v>54.67557639140887</c:v>
                </c:pt>
                <c:pt idx="17">
                  <c:v>53.9701474760438</c:v>
                </c:pt>
                <c:pt idx="18">
                  <c:v>53.16436672026871</c:v>
                </c:pt>
                <c:pt idx="19">
                  <c:v>52.597584742273035</c:v>
                </c:pt>
                <c:pt idx="20">
                  <c:v>51.9515007770291</c:v>
                </c:pt>
                <c:pt idx="21">
                  <c:v>51.22464265241739</c:v>
                </c:pt>
                <c:pt idx="22">
                  <c:v>50.44985583240445</c:v>
                </c:pt>
                <c:pt idx="23">
                  <c:v>50.13492553001606</c:v>
                </c:pt>
                <c:pt idx="24">
                  <c:v>49.77009925595207</c:v>
                </c:pt>
                <c:pt idx="25">
                  <c:v>49.694604303803516</c:v>
                </c:pt>
                <c:pt idx="26">
                  <c:v>49.81024598694392</c:v>
                </c:pt>
                <c:pt idx="27">
                  <c:v>49.76074743469818</c:v>
                </c:pt>
                <c:pt idx="28">
                  <c:v>50.02000598832545</c:v>
                </c:pt>
                <c:pt idx="29">
                  <c:v>50.51178625126683</c:v>
                </c:pt>
                <c:pt idx="30">
                  <c:v>50.95176399100094</c:v>
                </c:pt>
                <c:pt idx="31">
                  <c:v>51.30213275411878</c:v>
                </c:pt>
                <c:pt idx="32">
                  <c:v>51.85576284768948</c:v>
                </c:pt>
                <c:pt idx="33">
                  <c:v>52.795187447224826</c:v>
                </c:pt>
                <c:pt idx="34">
                  <c:v>53.68976592648946</c:v>
                </c:pt>
                <c:pt idx="35">
                  <c:v>54.43481932345944</c:v>
                </c:pt>
                <c:pt idx="36">
                  <c:v>55.31961475208958</c:v>
                </c:pt>
                <c:pt idx="37">
                  <c:v>55.9856276131971</c:v>
                </c:pt>
                <c:pt idx="38">
                  <c:v>56.35322184205685</c:v>
                </c:pt>
                <c:pt idx="39">
                  <c:v>56.57012519995558</c:v>
                </c:pt>
                <c:pt idx="40">
                  <c:v>56.840028517225775</c:v>
                </c:pt>
                <c:pt idx="41">
                  <c:v>56.635456898930684</c:v>
                </c:pt>
                <c:pt idx="42">
                  <c:v>56.529042633385465</c:v>
                </c:pt>
                <c:pt idx="43">
                  <c:v>56.3172066334605</c:v>
                </c:pt>
                <c:pt idx="44">
                  <c:v>56.080552504752625</c:v>
                </c:pt>
                <c:pt idx="45">
                  <c:v>55.45984338609147</c:v>
                </c:pt>
                <c:pt idx="46">
                  <c:v>54.82123855626099</c:v>
                </c:pt>
                <c:pt idx="47">
                  <c:v>54.30217580728285</c:v>
                </c:pt>
                <c:pt idx="48">
                  <c:v>53.35638439139335</c:v>
                </c:pt>
                <c:pt idx="49">
                  <c:v>52.63602556010517</c:v>
                </c:pt>
                <c:pt idx="50">
                  <c:v>52.12096289076512</c:v>
                </c:pt>
                <c:pt idx="51">
                  <c:v>51.49532106909963</c:v>
                </c:pt>
                <c:pt idx="52">
                  <c:v>50.98564233155516</c:v>
                </c:pt>
                <c:pt idx="53">
                  <c:v>50.625076991584216</c:v>
                </c:pt>
                <c:pt idx="54">
                  <c:v>50.37146133148508</c:v>
                </c:pt>
                <c:pt idx="55">
                  <c:v>50.24828590636404</c:v>
                </c:pt>
                <c:pt idx="56">
                  <c:v>50.116837902415526</c:v>
                </c:pt>
                <c:pt idx="57">
                  <c:v>50.24131528967114</c:v>
                </c:pt>
                <c:pt idx="58">
                  <c:v>50.444327392135435</c:v>
                </c:pt>
                <c:pt idx="59">
                  <c:v>50.78099896286986</c:v>
                </c:pt>
                <c:pt idx="60">
                  <c:v>51.36694855644675</c:v>
                </c:pt>
                <c:pt idx="61">
                  <c:v>52.03005487974478</c:v>
                </c:pt>
                <c:pt idx="62">
                  <c:v>52.671014798335726</c:v>
                </c:pt>
                <c:pt idx="63">
                  <c:v>53.37294520366287</c:v>
                </c:pt>
                <c:pt idx="64">
                  <c:v>54.05183971784194</c:v>
                </c:pt>
                <c:pt idx="65">
                  <c:v>54.6226633985372</c:v>
                </c:pt>
                <c:pt idx="66">
                  <c:v>55.183298143916</c:v>
                </c:pt>
                <c:pt idx="67">
                  <c:v>55.70595140655275</c:v>
                </c:pt>
                <c:pt idx="68">
                  <c:v>56.149589314087365</c:v>
                </c:pt>
                <c:pt idx="69">
                  <c:v>56.48227166240566</c:v>
                </c:pt>
                <c:pt idx="70">
                  <c:v>56.471640825647256</c:v>
                </c:pt>
                <c:pt idx="71">
                  <c:v>56.512462864268734</c:v>
                </c:pt>
                <c:pt idx="72">
                  <c:v>56.37590219046658</c:v>
                </c:pt>
                <c:pt idx="73">
                  <c:v>55.90821434489764</c:v>
                </c:pt>
                <c:pt idx="74">
                  <c:v>55.50023577559373</c:v>
                </c:pt>
                <c:pt idx="75">
                  <c:v>55.061499877284476</c:v>
                </c:pt>
                <c:pt idx="76">
                  <c:v>54.66914294025717</c:v>
                </c:pt>
                <c:pt idx="77">
                  <c:v>54.02526657179225</c:v>
                </c:pt>
                <c:pt idx="78">
                  <c:v>53.50894264065537</c:v>
                </c:pt>
                <c:pt idx="79">
                  <c:v>52.88002344221861</c:v>
                </c:pt>
                <c:pt idx="80">
                  <c:v>51.987049626284055</c:v>
                </c:pt>
                <c:pt idx="81">
                  <c:v>51.42802731824521</c:v>
                </c:pt>
                <c:pt idx="82">
                  <c:v>50.983526454984826</c:v>
                </c:pt>
                <c:pt idx="83">
                  <c:v>50.639375007850774</c:v>
                </c:pt>
                <c:pt idx="84">
                  <c:v>50.562812098738426</c:v>
                </c:pt>
                <c:pt idx="85">
                  <c:v>50.32206426940737</c:v>
                </c:pt>
                <c:pt idx="86">
                  <c:v>50.58371149426935</c:v>
                </c:pt>
                <c:pt idx="87">
                  <c:v>50.629100651280865</c:v>
                </c:pt>
                <c:pt idx="88">
                  <c:v>50.897362499837406</c:v>
                </c:pt>
                <c:pt idx="89">
                  <c:v>51.0527251922739</c:v>
                </c:pt>
                <c:pt idx="90">
                  <c:v>51.25320692182104</c:v>
                </c:pt>
                <c:pt idx="91">
                  <c:v>51.802355052430165</c:v>
                </c:pt>
                <c:pt idx="92">
                  <c:v>52.619176195041845</c:v>
                </c:pt>
                <c:pt idx="93">
                  <c:v>53.00181754125707</c:v>
                </c:pt>
                <c:pt idx="94">
                  <c:v>53.335974485259655</c:v>
                </c:pt>
                <c:pt idx="95">
                  <c:v>54.17528262317189</c:v>
                </c:pt>
                <c:pt idx="96">
                  <c:v>54.4611630174684</c:v>
                </c:pt>
                <c:pt idx="97">
                  <c:v>54.950956790027476</c:v>
                </c:pt>
                <c:pt idx="98">
                  <c:v>55.20653659819558</c:v>
                </c:pt>
                <c:pt idx="99">
                  <c:v>55.36943163146107</c:v>
                </c:pt>
                <c:pt idx="100">
                  <c:v>55.76472583596187</c:v>
                </c:pt>
                <c:pt idx="101">
                  <c:v>55.43226506973094</c:v>
                </c:pt>
                <c:pt idx="102">
                  <c:v>55.55245621359493</c:v>
                </c:pt>
                <c:pt idx="103">
                  <c:v>55.47688929377724</c:v>
                </c:pt>
                <c:pt idx="104">
                  <c:v>55.31756377021611</c:v>
                </c:pt>
                <c:pt idx="105">
                  <c:v>54.87333551230217</c:v>
                </c:pt>
                <c:pt idx="106">
                  <c:v>54.193667496285435</c:v>
                </c:pt>
                <c:pt idx="107">
                  <c:v>53.36295924429495</c:v>
                </c:pt>
                <c:pt idx="108">
                  <c:v>53.06979311762265</c:v>
                </c:pt>
                <c:pt idx="109">
                  <c:v>52.43250043227251</c:v>
                </c:pt>
                <c:pt idx="110">
                  <c:v>51.72988930623778</c:v>
                </c:pt>
                <c:pt idx="111">
                  <c:v>51.53384031548158</c:v>
                </c:pt>
                <c:pt idx="112">
                  <c:v>50.87562613927477</c:v>
                </c:pt>
                <c:pt idx="113">
                  <c:v>50.626289921212965</c:v>
                </c:pt>
                <c:pt idx="114">
                  <c:v>50.25060818234658</c:v>
                </c:pt>
                <c:pt idx="115">
                  <c:v>50.03235217975734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'周期成分の抽出'!$D$2</c:f>
              <c:strCache>
                <c:ptCount val="1"/>
                <c:pt idx="0">
                  <c:v>次数6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'周期成分の抽出'!$A$3:$A$118</c:f>
              <c:numCache>
                <c:ptCount val="116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1.6</c:v>
                </c:pt>
                <c:pt idx="4">
                  <c:v>1.8</c:v>
                </c:pt>
                <c:pt idx="5">
                  <c:v>2</c:v>
                </c:pt>
                <c:pt idx="6">
                  <c:v>2.2</c:v>
                </c:pt>
                <c:pt idx="7">
                  <c:v>2.4</c:v>
                </c:pt>
                <c:pt idx="8">
                  <c:v>2.6</c:v>
                </c:pt>
                <c:pt idx="9">
                  <c:v>2.8</c:v>
                </c:pt>
                <c:pt idx="10">
                  <c:v>3</c:v>
                </c:pt>
                <c:pt idx="11">
                  <c:v>3.2</c:v>
                </c:pt>
                <c:pt idx="12">
                  <c:v>3.4</c:v>
                </c:pt>
                <c:pt idx="13">
                  <c:v>3.6</c:v>
                </c:pt>
                <c:pt idx="14">
                  <c:v>3.8</c:v>
                </c:pt>
                <c:pt idx="15">
                  <c:v>4</c:v>
                </c:pt>
                <c:pt idx="16">
                  <c:v>4.2</c:v>
                </c:pt>
                <c:pt idx="17">
                  <c:v>4.4</c:v>
                </c:pt>
                <c:pt idx="18">
                  <c:v>4.6</c:v>
                </c:pt>
                <c:pt idx="19">
                  <c:v>4.8</c:v>
                </c:pt>
                <c:pt idx="20">
                  <c:v>5</c:v>
                </c:pt>
                <c:pt idx="21">
                  <c:v>5.2</c:v>
                </c:pt>
                <c:pt idx="22">
                  <c:v>5.4</c:v>
                </c:pt>
                <c:pt idx="23">
                  <c:v>5.6</c:v>
                </c:pt>
                <c:pt idx="24">
                  <c:v>5.8</c:v>
                </c:pt>
                <c:pt idx="25">
                  <c:v>6</c:v>
                </c:pt>
                <c:pt idx="26">
                  <c:v>6.2</c:v>
                </c:pt>
                <c:pt idx="27">
                  <c:v>6.4</c:v>
                </c:pt>
                <c:pt idx="28">
                  <c:v>6.6</c:v>
                </c:pt>
                <c:pt idx="29">
                  <c:v>6.8</c:v>
                </c:pt>
                <c:pt idx="30">
                  <c:v>7</c:v>
                </c:pt>
                <c:pt idx="31">
                  <c:v>7.2</c:v>
                </c:pt>
                <c:pt idx="32">
                  <c:v>7.4</c:v>
                </c:pt>
                <c:pt idx="33">
                  <c:v>7.6</c:v>
                </c:pt>
                <c:pt idx="34">
                  <c:v>7.8</c:v>
                </c:pt>
                <c:pt idx="35">
                  <c:v>8</c:v>
                </c:pt>
                <c:pt idx="36">
                  <c:v>8.2</c:v>
                </c:pt>
                <c:pt idx="37">
                  <c:v>8.4</c:v>
                </c:pt>
                <c:pt idx="38">
                  <c:v>8.6</c:v>
                </c:pt>
                <c:pt idx="39">
                  <c:v>8.8</c:v>
                </c:pt>
                <c:pt idx="40">
                  <c:v>9</c:v>
                </c:pt>
                <c:pt idx="41">
                  <c:v>9.2</c:v>
                </c:pt>
                <c:pt idx="42">
                  <c:v>9.4</c:v>
                </c:pt>
                <c:pt idx="43">
                  <c:v>9.6</c:v>
                </c:pt>
                <c:pt idx="44">
                  <c:v>9.8</c:v>
                </c:pt>
                <c:pt idx="45">
                  <c:v>10</c:v>
                </c:pt>
                <c:pt idx="46">
                  <c:v>10.2</c:v>
                </c:pt>
                <c:pt idx="47">
                  <c:v>10.4</c:v>
                </c:pt>
                <c:pt idx="48">
                  <c:v>10.6</c:v>
                </c:pt>
                <c:pt idx="49">
                  <c:v>10.8</c:v>
                </c:pt>
                <c:pt idx="50">
                  <c:v>11</c:v>
                </c:pt>
                <c:pt idx="51">
                  <c:v>11.2</c:v>
                </c:pt>
                <c:pt idx="52">
                  <c:v>11.4</c:v>
                </c:pt>
                <c:pt idx="53">
                  <c:v>11.6</c:v>
                </c:pt>
                <c:pt idx="54">
                  <c:v>11.8</c:v>
                </c:pt>
                <c:pt idx="55">
                  <c:v>12</c:v>
                </c:pt>
                <c:pt idx="56">
                  <c:v>12.2</c:v>
                </c:pt>
                <c:pt idx="57">
                  <c:v>12.4</c:v>
                </c:pt>
                <c:pt idx="58">
                  <c:v>12.6</c:v>
                </c:pt>
                <c:pt idx="59">
                  <c:v>12.8</c:v>
                </c:pt>
                <c:pt idx="60">
                  <c:v>13</c:v>
                </c:pt>
                <c:pt idx="61">
                  <c:v>13.2</c:v>
                </c:pt>
                <c:pt idx="62">
                  <c:v>13.4</c:v>
                </c:pt>
                <c:pt idx="63">
                  <c:v>13.6</c:v>
                </c:pt>
                <c:pt idx="64">
                  <c:v>13.8</c:v>
                </c:pt>
                <c:pt idx="65">
                  <c:v>14</c:v>
                </c:pt>
                <c:pt idx="66">
                  <c:v>14.2</c:v>
                </c:pt>
                <c:pt idx="67">
                  <c:v>14.4</c:v>
                </c:pt>
                <c:pt idx="68">
                  <c:v>14.6</c:v>
                </c:pt>
                <c:pt idx="69">
                  <c:v>14.8</c:v>
                </c:pt>
                <c:pt idx="70">
                  <c:v>15</c:v>
                </c:pt>
                <c:pt idx="71">
                  <c:v>15.2</c:v>
                </c:pt>
                <c:pt idx="72">
                  <c:v>15.4</c:v>
                </c:pt>
                <c:pt idx="73">
                  <c:v>15.6</c:v>
                </c:pt>
                <c:pt idx="74">
                  <c:v>15.8</c:v>
                </c:pt>
                <c:pt idx="75">
                  <c:v>16</c:v>
                </c:pt>
                <c:pt idx="76">
                  <c:v>16.2</c:v>
                </c:pt>
                <c:pt idx="77">
                  <c:v>16.4</c:v>
                </c:pt>
                <c:pt idx="78">
                  <c:v>16.6</c:v>
                </c:pt>
                <c:pt idx="79">
                  <c:v>16.8</c:v>
                </c:pt>
                <c:pt idx="80">
                  <c:v>17</c:v>
                </c:pt>
                <c:pt idx="81">
                  <c:v>17.2</c:v>
                </c:pt>
                <c:pt idx="82">
                  <c:v>17.4</c:v>
                </c:pt>
                <c:pt idx="83">
                  <c:v>17.6</c:v>
                </c:pt>
                <c:pt idx="84">
                  <c:v>17.8</c:v>
                </c:pt>
                <c:pt idx="85">
                  <c:v>18</c:v>
                </c:pt>
                <c:pt idx="86">
                  <c:v>18.2</c:v>
                </c:pt>
                <c:pt idx="87">
                  <c:v>18.4</c:v>
                </c:pt>
                <c:pt idx="88">
                  <c:v>18.6</c:v>
                </c:pt>
                <c:pt idx="89">
                  <c:v>18.8</c:v>
                </c:pt>
                <c:pt idx="90">
                  <c:v>19</c:v>
                </c:pt>
                <c:pt idx="91">
                  <c:v>19.2</c:v>
                </c:pt>
                <c:pt idx="92">
                  <c:v>19.4</c:v>
                </c:pt>
                <c:pt idx="93">
                  <c:v>19.6</c:v>
                </c:pt>
                <c:pt idx="94">
                  <c:v>19.8</c:v>
                </c:pt>
                <c:pt idx="95">
                  <c:v>20</c:v>
                </c:pt>
                <c:pt idx="96">
                  <c:v>20.2</c:v>
                </c:pt>
                <c:pt idx="97">
                  <c:v>20.4</c:v>
                </c:pt>
                <c:pt idx="98">
                  <c:v>20.6</c:v>
                </c:pt>
                <c:pt idx="99">
                  <c:v>20.8</c:v>
                </c:pt>
                <c:pt idx="100">
                  <c:v>21</c:v>
                </c:pt>
                <c:pt idx="101">
                  <c:v>21.2</c:v>
                </c:pt>
                <c:pt idx="102">
                  <c:v>21.4</c:v>
                </c:pt>
                <c:pt idx="103">
                  <c:v>21.6</c:v>
                </c:pt>
                <c:pt idx="104">
                  <c:v>21.8</c:v>
                </c:pt>
                <c:pt idx="105">
                  <c:v>22</c:v>
                </c:pt>
                <c:pt idx="106">
                  <c:v>22.2</c:v>
                </c:pt>
                <c:pt idx="107">
                  <c:v>22.4</c:v>
                </c:pt>
                <c:pt idx="108">
                  <c:v>22.6</c:v>
                </c:pt>
                <c:pt idx="109">
                  <c:v>22.8</c:v>
                </c:pt>
                <c:pt idx="110">
                  <c:v>23</c:v>
                </c:pt>
                <c:pt idx="111">
                  <c:v>23.2</c:v>
                </c:pt>
                <c:pt idx="112">
                  <c:v>23.4</c:v>
                </c:pt>
                <c:pt idx="113">
                  <c:v>23.6</c:v>
                </c:pt>
                <c:pt idx="114">
                  <c:v>23.8</c:v>
                </c:pt>
                <c:pt idx="115">
                  <c:v>24</c:v>
                </c:pt>
              </c:numCache>
            </c:numRef>
          </c:xVal>
          <c:yVal>
            <c:numRef>
              <c:f>'周期成分の抽出'!$D$3:$D$118</c:f>
              <c:numCache>
                <c:ptCount val="116"/>
                <c:pt idx="30">
                  <c:v>53.04996986303352</c:v>
                </c:pt>
                <c:pt idx="31">
                  <c:v>52.98885457276381</c:v>
                </c:pt>
                <c:pt idx="32">
                  <c:v>52.912955161866634</c:v>
                </c:pt>
                <c:pt idx="33">
                  <c:v>52.97977708374676</c:v>
                </c:pt>
                <c:pt idx="34">
                  <c:v>53.14367533438124</c:v>
                </c:pt>
                <c:pt idx="35">
                  <c:v>53.19316005024428</c:v>
                </c:pt>
                <c:pt idx="36">
                  <c:v>53.27212870225349</c:v>
                </c:pt>
                <c:pt idx="37">
                  <c:v>53.21774172280079</c:v>
                </c:pt>
                <c:pt idx="38">
                  <c:v>53.244073686036465</c:v>
                </c:pt>
                <c:pt idx="39">
                  <c:v>53.17011222795384</c:v>
                </c:pt>
                <c:pt idx="40">
                  <c:v>53.26731641051467</c:v>
                </c:pt>
                <c:pt idx="41">
                  <c:v>53.22285144293732</c:v>
                </c:pt>
                <c:pt idx="42">
                  <c:v>53.14489503404183</c:v>
                </c:pt>
                <c:pt idx="43">
                  <c:v>53.16860631089298</c:v>
                </c:pt>
                <c:pt idx="44">
                  <c:v>53.29616937800972</c:v>
                </c:pt>
                <c:pt idx="45">
                  <c:v>53.2058036885462</c:v>
                </c:pt>
                <c:pt idx="46">
                  <c:v>53.06168565518987</c:v>
                </c:pt>
                <c:pt idx="47">
                  <c:v>53.078969327486156</c:v>
                </c:pt>
                <c:pt idx="48">
                  <c:v>53.075785919309084</c:v>
                </c:pt>
                <c:pt idx="49">
                  <c:v>53.16289574329731</c:v>
                </c:pt>
                <c:pt idx="50">
                  <c:v>53.27789110711228</c:v>
                </c:pt>
                <c:pt idx="51">
                  <c:v>53.407467910594605</c:v>
                </c:pt>
                <c:pt idx="52">
                  <c:v>53.48563497237614</c:v>
                </c:pt>
                <c:pt idx="53">
                  <c:v>53.48914941682053</c:v>
                </c:pt>
                <c:pt idx="54">
                  <c:v>53.47079326572033</c:v>
                </c:pt>
                <c:pt idx="55">
                  <c:v>53.54415721179492</c:v>
                </c:pt>
                <c:pt idx="56">
                  <c:v>53.37614740067311</c:v>
                </c:pt>
                <c:pt idx="57">
                  <c:v>53.38517896152832</c:v>
                </c:pt>
                <c:pt idx="58">
                  <c:v>53.38076701279798</c:v>
                </c:pt>
                <c:pt idx="59">
                  <c:v>53.43077573381125</c:v>
                </c:pt>
                <c:pt idx="60">
                  <c:v>53.413395971269104</c:v>
                </c:pt>
                <c:pt idx="61">
                  <c:v>53.425646718002874</c:v>
                </c:pt>
                <c:pt idx="62">
                  <c:v>53.48659530280928</c:v>
                </c:pt>
                <c:pt idx="63">
                  <c:v>53.3646647975281</c:v>
                </c:pt>
                <c:pt idx="64">
                  <c:v>53.343932638973556</c:v>
                </c:pt>
                <c:pt idx="65">
                  <c:v>53.371813144651156</c:v>
                </c:pt>
                <c:pt idx="66">
                  <c:v>53.33930960650782</c:v>
                </c:pt>
                <c:pt idx="67">
                  <c:v>53.34579686905396</c:v>
                </c:pt>
                <c:pt idx="68">
                  <c:v>53.387333152835794</c:v>
                </c:pt>
                <c:pt idx="69">
                  <c:v>53.42686649694538</c:v>
                </c:pt>
                <c:pt idx="70">
                  <c:v>53.35996336600567</c:v>
                </c:pt>
                <c:pt idx="71">
                  <c:v>53.31465038334215</c:v>
                </c:pt>
                <c:pt idx="72">
                  <c:v>53.308608740068884</c:v>
                </c:pt>
                <c:pt idx="73">
                  <c:v>53.17627086851657</c:v>
                </c:pt>
                <c:pt idx="74">
                  <c:v>53.14061736923181</c:v>
                </c:pt>
                <c:pt idx="75">
                  <c:v>53.21422421686563</c:v>
                </c:pt>
                <c:pt idx="76">
                  <c:v>53.349598910000985</c:v>
                </c:pt>
                <c:pt idx="77">
                  <c:v>53.348140685063996</c:v>
                </c:pt>
                <c:pt idx="78">
                  <c:v>53.44094392215913</c:v>
                </c:pt>
                <c:pt idx="79">
                  <c:v>53.46593158003028</c:v>
                </c:pt>
                <c:pt idx="80">
                  <c:v>53.30485651241062</c:v>
                </c:pt>
                <c:pt idx="81">
                  <c:v>53.3056627310806</c:v>
                </c:pt>
                <c:pt idx="82">
                  <c:v>53.34473893076879</c:v>
                </c:pt>
                <c:pt idx="83">
                  <c:v>53.39448216096907</c:v>
                </c:pt>
                <c:pt idx="84">
                  <c:v>53.522541880572035</c:v>
                </c:pt>
                <c:pt idx="85">
                  <c:v>53.39685254752731</c:v>
                </c:pt>
                <c:pt idx="86">
                  <c:v>53.54808717926905</c:v>
                </c:pt>
                <c:pt idx="87">
                  <c:v>53.502501420873735</c:v>
                </c:pt>
                <c:pt idx="88">
                  <c:v>53.40278842236753</c:v>
                </c:pt>
                <c:pt idx="89">
                  <c:v>53.276480483933824</c:v>
                </c:pt>
                <c:pt idx="90">
                  <c:v>53.15735339955276</c:v>
                </c:pt>
                <c:pt idx="91">
                  <c:v>53.23574899634368</c:v>
                </c:pt>
                <c:pt idx="92">
                  <c:v>53.32222138341705</c:v>
                </c:pt>
                <c:pt idx="93">
                  <c:v>53.25538009095622</c:v>
                </c:pt>
                <c:pt idx="94">
                  <c:v>53.10799896373914</c:v>
                </c:pt>
                <c:pt idx="95">
                  <c:v>53.08116612472797</c:v>
                </c:pt>
                <c:pt idx="96">
                  <c:v>52.94459516785681</c:v>
                </c:pt>
                <c:pt idx="97">
                  <c:v>52.967241622506144</c:v>
                </c:pt>
                <c:pt idx="98">
                  <c:v>52.92295580302318</c:v>
                </c:pt>
                <c:pt idx="99">
                  <c:v>52.966121865099744</c:v>
                </c:pt>
                <c:pt idx="100">
                  <c:v>53.04339505268462</c:v>
                </c:pt>
                <c:pt idx="101">
                  <c:v>53.00798828200015</c:v>
                </c:pt>
                <c:pt idx="102">
                  <c:v>53.090778432437894</c:v>
                </c:pt>
                <c:pt idx="103">
                  <c:v>53.18712589680732</c:v>
                </c:pt>
                <c:pt idx="104">
                  <c:v>53.185144481245</c:v>
                </c:pt>
                <c:pt idx="105">
                  <c:v>53.0632712170616</c:v>
                </c:pt>
                <c:pt idx="106">
                  <c:v>52.9980112743578</c:v>
                </c:pt>
                <c:pt idx="107">
                  <c:v>52.99106771966839</c:v>
                </c:pt>
                <c:pt idx="108">
                  <c:v>53.03580532943986</c:v>
                </c:pt>
                <c:pt idx="109">
                  <c:v>52.88423745876609</c:v>
                </c:pt>
                <c:pt idx="110">
                  <c:v>52.952585964704845</c:v>
                </c:pt>
                <c:pt idx="111">
                  <c:v>52.99750166647498</c:v>
                </c:pt>
                <c:pt idx="112">
                  <c:v>52.913291464651124</c:v>
                </c:pt>
                <c:pt idx="113">
                  <c:v>52.91641325970428</c:v>
                </c:pt>
                <c:pt idx="114">
                  <c:v>52.81001990690381</c:v>
                </c:pt>
                <c:pt idx="115">
                  <c:v>52.89853900785959</c:v>
                </c:pt>
              </c:numCache>
            </c:numRef>
          </c:yVal>
          <c:smooth val="0"/>
        </c:ser>
        <c:axId val="45830410"/>
        <c:axId val="9820507"/>
      </c:scatterChart>
      <c:valAx>
        <c:axId val="45830410"/>
        <c:scaling>
          <c:orientation val="minMax"/>
          <c:max val="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期日（月）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9820507"/>
        <c:crosses val="autoZero"/>
        <c:crossBetween val="midCat"/>
        <c:dispUnits/>
        <c:majorUnit val="6"/>
        <c:minorUnit val="3"/>
      </c:valAx>
      <c:valAx>
        <c:axId val="9820507"/>
        <c:scaling>
          <c:orientation val="minMax"/>
          <c:max val="7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販売実績（個）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in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45830410"/>
        <c:crosses val="autoZero"/>
        <c:crossBetween val="midCat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5"/>
          <c:y val="0.594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27"/>
          <c:w val="0.90175"/>
          <c:h val="0.8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'対応の遅れ（移動平均）'!$B$2</c:f>
              <c:strCache>
                <c:ptCount val="1"/>
                <c:pt idx="0">
                  <c:v>実績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'対応の遅れ（移動平均）'!$A$3:$A$26</c:f>
              <c:numCache/>
            </c:numRef>
          </c:xVal>
          <c:yVal>
            <c:numRef>
              <c:f>'対応の遅れ（移動平均）'!$B$3:$B$26</c:f>
              <c:numCache>
                <c:ptCount val="24"/>
                <c:pt idx="0">
                  <c:v>53.02085195191288</c:v>
                </c:pt>
                <c:pt idx="1">
                  <c:v>55.71290234118395</c:v>
                </c:pt>
                <c:pt idx="2">
                  <c:v>57.02246587359827</c:v>
                </c:pt>
                <c:pt idx="3">
                  <c:v>54.624173559229924</c:v>
                </c:pt>
                <c:pt idx="4">
                  <c:v>56.03004629448323</c:v>
                </c:pt>
                <c:pt idx="5">
                  <c:v>58.71113878563909</c:v>
                </c:pt>
                <c:pt idx="6">
                  <c:v>61.005234756172655</c:v>
                </c:pt>
                <c:pt idx="7">
                  <c:v>59.92751431126472</c:v>
                </c:pt>
                <c:pt idx="8">
                  <c:v>61.44664176803931</c:v>
                </c:pt>
                <c:pt idx="9">
                  <c:v>62.11996006843554</c:v>
                </c:pt>
                <c:pt idx="10">
                  <c:v>64.47395541094869</c:v>
                </c:pt>
                <c:pt idx="11">
                  <c:v>63.665471394087035</c:v>
                </c:pt>
                <c:pt idx="12">
                  <c:v>64.90405677491931</c:v>
                </c:pt>
                <c:pt idx="13">
                  <c:v>66.88767078827402</c:v>
                </c:pt>
                <c:pt idx="14">
                  <c:v>68.48838811052487</c:v>
                </c:pt>
                <c:pt idx="15">
                  <c:v>66.82697367261375</c:v>
                </c:pt>
                <c:pt idx="16">
                  <c:v>69.04769177483409</c:v>
                </c:pt>
                <c:pt idx="17">
                  <c:v>71.90114768755451</c:v>
                </c:pt>
                <c:pt idx="18">
                  <c:v>72.38222685566744</c:v>
                </c:pt>
                <c:pt idx="19">
                  <c:v>70.29233217103597</c:v>
                </c:pt>
                <c:pt idx="20">
                  <c:v>73.21945031988851</c:v>
                </c:pt>
                <c:pt idx="21">
                  <c:v>74.51137561494379</c:v>
                </c:pt>
                <c:pt idx="22">
                  <c:v>77.99200613621787</c:v>
                </c:pt>
                <c:pt idx="23">
                  <c:v>75.6868220854339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'対応の遅れ（移動平均）'!$C$2</c:f>
              <c:strCache>
                <c:ptCount val="1"/>
                <c:pt idx="0">
                  <c:v>次数3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99CC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'対応の遅れ（移動平均）'!$A$3:$A$26</c:f>
              <c:numCache/>
            </c:numRef>
          </c:xVal>
          <c:yVal>
            <c:numRef>
              <c:f>'対応の遅れ（移動平均）'!$C$3:$C$26</c:f>
              <c:numCache>
                <c:ptCount val="24"/>
                <c:pt idx="3">
                  <c:v>55.25207338889837</c:v>
                </c:pt>
                <c:pt idx="4">
                  <c:v>55.786513924670714</c:v>
                </c:pt>
                <c:pt idx="5">
                  <c:v>55.892228575770474</c:v>
                </c:pt>
                <c:pt idx="6">
                  <c:v>56.45511954645075</c:v>
                </c:pt>
                <c:pt idx="7">
                  <c:v>58.58213994543166</c:v>
                </c:pt>
                <c:pt idx="8">
                  <c:v>59.88129595102549</c:v>
                </c:pt>
                <c:pt idx="9">
                  <c:v>60.793130278492235</c:v>
                </c:pt>
                <c:pt idx="10">
                  <c:v>61.16470538257986</c:v>
                </c:pt>
                <c:pt idx="11">
                  <c:v>62.68018574914118</c:v>
                </c:pt>
                <c:pt idx="12">
                  <c:v>63.419795624490426</c:v>
                </c:pt>
                <c:pt idx="13">
                  <c:v>64.347827859985</c:v>
                </c:pt>
                <c:pt idx="14">
                  <c:v>65.15239965242678</c:v>
                </c:pt>
                <c:pt idx="15">
                  <c:v>66.76003855790606</c:v>
                </c:pt>
                <c:pt idx="16">
                  <c:v>67.40101085713754</c:v>
                </c:pt>
                <c:pt idx="17">
                  <c:v>68.12101785265757</c:v>
                </c:pt>
                <c:pt idx="18">
                  <c:v>69.25860437833411</c:v>
                </c:pt>
                <c:pt idx="19">
                  <c:v>71.11035543935202</c:v>
                </c:pt>
                <c:pt idx="20">
                  <c:v>71.52523557141932</c:v>
                </c:pt>
                <c:pt idx="21">
                  <c:v>71.9646697821973</c:v>
                </c:pt>
                <c:pt idx="22">
                  <c:v>72.67438603528943</c:v>
                </c:pt>
                <c:pt idx="23">
                  <c:v>75.24094402368338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'対応の遅れ（移動平均）'!$D$2</c:f>
              <c:strCache>
                <c:ptCount val="1"/>
                <c:pt idx="0">
                  <c:v>次数6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'対応の遅れ（移動平均）'!$A$3:$A$26</c:f>
              <c:numCache/>
            </c:numRef>
          </c:xVal>
          <c:yVal>
            <c:numRef>
              <c:f>'対応の遅れ（移動平均）'!$D$3:$D$26</c:f>
              <c:numCache>
                <c:ptCount val="24"/>
                <c:pt idx="6">
                  <c:v>55.853596467674556</c:v>
                </c:pt>
                <c:pt idx="7">
                  <c:v>57.18432693505118</c:v>
                </c:pt>
                <c:pt idx="8">
                  <c:v>57.886762263397976</c:v>
                </c:pt>
                <c:pt idx="9">
                  <c:v>58.624124912471494</c:v>
                </c:pt>
                <c:pt idx="10">
                  <c:v>59.873422664005766</c:v>
                </c:pt>
                <c:pt idx="11">
                  <c:v>61.28074085008333</c:v>
                </c:pt>
                <c:pt idx="12">
                  <c:v>62.106462951491324</c:v>
                </c:pt>
                <c:pt idx="13">
                  <c:v>62.756266621282435</c:v>
                </c:pt>
                <c:pt idx="14">
                  <c:v>63.91629270078399</c:v>
                </c:pt>
                <c:pt idx="15">
                  <c:v>65.08991709119825</c:v>
                </c:pt>
                <c:pt idx="16">
                  <c:v>65.87441935856127</c:v>
                </c:pt>
                <c:pt idx="17">
                  <c:v>66.63670875254218</c:v>
                </c:pt>
                <c:pt idx="18">
                  <c:v>68.00932146812009</c:v>
                </c:pt>
                <c:pt idx="19">
                  <c:v>69.25568314824478</c:v>
                </c:pt>
                <c:pt idx="20">
                  <c:v>69.82312671203844</c:v>
                </c:pt>
                <c:pt idx="21">
                  <c:v>70.61163708026571</c:v>
                </c:pt>
                <c:pt idx="22">
                  <c:v>71.89237073732072</c:v>
                </c:pt>
                <c:pt idx="23">
                  <c:v>73.38308979755135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'対応の遅れ（移動平均）'!$E$2</c:f>
              <c:strCache>
                <c:ptCount val="1"/>
                <c:pt idx="0">
                  <c:v>次数12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'対応の遅れ（移動平均）'!$A$3:$A$26</c:f>
              <c:numCache/>
            </c:numRef>
          </c:xVal>
          <c:yVal>
            <c:numRef>
              <c:f>'対応の遅れ（移動平均）'!$E$3:$E$26</c:f>
              <c:numCache>
                <c:ptCount val="24"/>
                <c:pt idx="12">
                  <c:v>58.98002970958294</c:v>
                </c:pt>
                <c:pt idx="13">
                  <c:v>59.97029677816681</c:v>
                </c:pt>
                <c:pt idx="14">
                  <c:v>60.901527482090984</c:v>
                </c:pt>
                <c:pt idx="15">
                  <c:v>61.85702100183487</c:v>
                </c:pt>
                <c:pt idx="16">
                  <c:v>62.87392101128353</c:v>
                </c:pt>
                <c:pt idx="17">
                  <c:v>63.95872480131276</c:v>
                </c:pt>
                <c:pt idx="18">
                  <c:v>65.0578922098057</c:v>
                </c:pt>
                <c:pt idx="19">
                  <c:v>66.0059748847636</c:v>
                </c:pt>
                <c:pt idx="20">
                  <c:v>66.86970970641121</c:v>
                </c:pt>
                <c:pt idx="21">
                  <c:v>67.85077708573198</c:v>
                </c:pt>
                <c:pt idx="22">
                  <c:v>68.883395047941</c:v>
                </c:pt>
                <c:pt idx="23">
                  <c:v>70.00989927504675</c:v>
                </c:pt>
              </c:numCache>
            </c:numRef>
          </c:yVal>
          <c:smooth val="0"/>
        </c:ser>
        <c:axId val="21275700"/>
        <c:axId val="57263573"/>
      </c:scatterChart>
      <c:valAx>
        <c:axId val="21275700"/>
        <c:scaling>
          <c:orientation val="minMax"/>
          <c:max val="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期日（月）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57263573"/>
        <c:crosses val="autoZero"/>
        <c:crossBetween val="midCat"/>
        <c:dispUnits/>
        <c:majorUnit val="6"/>
        <c:minorUnit val="3"/>
      </c:valAx>
      <c:valAx>
        <c:axId val="57263573"/>
        <c:scaling>
          <c:orientation val="minMax"/>
          <c:max val="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販売実績（個）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in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21275700"/>
        <c:crosses val="autoZero"/>
        <c:crossBetween val="midCat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925"/>
          <c:y val="0.542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CCFFCC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'平滑化定数'!$C$2:$C$22</c:f>
              <c:numCache/>
            </c:numRef>
          </c:xVal>
          <c:yVal>
            <c:numRef>
              <c:f>'平滑化定数'!$B$2:$B$22</c:f>
              <c:numCache/>
            </c:numRef>
          </c:yVal>
          <c:smooth val="0"/>
        </c:ser>
        <c:axId val="45610110"/>
        <c:axId val="7837807"/>
      </c:scatterChart>
      <c:valAx>
        <c:axId val="45610110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項番号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37807"/>
        <c:crosses val="autoZero"/>
        <c:crossBetween val="midCat"/>
        <c:dispUnits/>
      </c:valAx>
      <c:valAx>
        <c:axId val="7837807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重み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in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10110"/>
        <c:crosses val="autoZero"/>
        <c:crossBetween val="midCat"/>
        <c:dispUnits/>
        <c:majorUnit val="0.1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02625"/>
          <c:w val="0.8755"/>
          <c:h val="0.89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'ホルト法'!$B$3</c:f>
              <c:strCache>
                <c:ptCount val="1"/>
                <c:pt idx="0">
                  <c:v>実績値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'ホルト法'!$A$4:$A$368</c:f>
              <c:num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'ホルト法'!$B$4:$B$368</c:f>
              <c:numCache>
                <c:ptCount val="365"/>
                <c:pt idx="0">
                  <c:v>100.1</c:v>
                </c:pt>
                <c:pt idx="1">
                  <c:v>100.2</c:v>
                </c:pt>
                <c:pt idx="2">
                  <c:v>100.3</c:v>
                </c:pt>
                <c:pt idx="3">
                  <c:v>100.4</c:v>
                </c:pt>
                <c:pt idx="4">
                  <c:v>100.5</c:v>
                </c:pt>
                <c:pt idx="5">
                  <c:v>100.6</c:v>
                </c:pt>
                <c:pt idx="6">
                  <c:v>100.7</c:v>
                </c:pt>
                <c:pt idx="7">
                  <c:v>100.8</c:v>
                </c:pt>
                <c:pt idx="8">
                  <c:v>100.9</c:v>
                </c:pt>
                <c:pt idx="9">
                  <c:v>101</c:v>
                </c:pt>
                <c:pt idx="10">
                  <c:v>101.1</c:v>
                </c:pt>
                <c:pt idx="11">
                  <c:v>101.2</c:v>
                </c:pt>
                <c:pt idx="12">
                  <c:v>101.3</c:v>
                </c:pt>
                <c:pt idx="13">
                  <c:v>101.4</c:v>
                </c:pt>
                <c:pt idx="14">
                  <c:v>101.5</c:v>
                </c:pt>
                <c:pt idx="15">
                  <c:v>101.6</c:v>
                </c:pt>
                <c:pt idx="16">
                  <c:v>101.7</c:v>
                </c:pt>
                <c:pt idx="17">
                  <c:v>101.8</c:v>
                </c:pt>
                <c:pt idx="18">
                  <c:v>101.9</c:v>
                </c:pt>
                <c:pt idx="19">
                  <c:v>102</c:v>
                </c:pt>
                <c:pt idx="20">
                  <c:v>102.1</c:v>
                </c:pt>
                <c:pt idx="21">
                  <c:v>102.2</c:v>
                </c:pt>
                <c:pt idx="22">
                  <c:v>102.3</c:v>
                </c:pt>
                <c:pt idx="23">
                  <c:v>102.4</c:v>
                </c:pt>
                <c:pt idx="24">
                  <c:v>102.5</c:v>
                </c:pt>
                <c:pt idx="25">
                  <c:v>102.6</c:v>
                </c:pt>
                <c:pt idx="26">
                  <c:v>102.7</c:v>
                </c:pt>
                <c:pt idx="27">
                  <c:v>102.8</c:v>
                </c:pt>
                <c:pt idx="28">
                  <c:v>102.9</c:v>
                </c:pt>
                <c:pt idx="29">
                  <c:v>103</c:v>
                </c:pt>
                <c:pt idx="30">
                  <c:v>103.1</c:v>
                </c:pt>
                <c:pt idx="31">
                  <c:v>103.2</c:v>
                </c:pt>
                <c:pt idx="32">
                  <c:v>103.3</c:v>
                </c:pt>
                <c:pt idx="33">
                  <c:v>103.4</c:v>
                </c:pt>
                <c:pt idx="34">
                  <c:v>103.5</c:v>
                </c:pt>
                <c:pt idx="35">
                  <c:v>103.6</c:v>
                </c:pt>
                <c:pt idx="36">
                  <c:v>103.7</c:v>
                </c:pt>
                <c:pt idx="37">
                  <c:v>103.8</c:v>
                </c:pt>
                <c:pt idx="38">
                  <c:v>103.9</c:v>
                </c:pt>
                <c:pt idx="39">
                  <c:v>104</c:v>
                </c:pt>
                <c:pt idx="40">
                  <c:v>104.1</c:v>
                </c:pt>
                <c:pt idx="41">
                  <c:v>104.2</c:v>
                </c:pt>
                <c:pt idx="42">
                  <c:v>104.3</c:v>
                </c:pt>
                <c:pt idx="43">
                  <c:v>104.4</c:v>
                </c:pt>
                <c:pt idx="44">
                  <c:v>104.5</c:v>
                </c:pt>
                <c:pt idx="45">
                  <c:v>104.6</c:v>
                </c:pt>
                <c:pt idx="46">
                  <c:v>104.7</c:v>
                </c:pt>
                <c:pt idx="47">
                  <c:v>104.8</c:v>
                </c:pt>
                <c:pt idx="48">
                  <c:v>104.9</c:v>
                </c:pt>
                <c:pt idx="49">
                  <c:v>105</c:v>
                </c:pt>
                <c:pt idx="50">
                  <c:v>105.1</c:v>
                </c:pt>
                <c:pt idx="51">
                  <c:v>105.2</c:v>
                </c:pt>
                <c:pt idx="52">
                  <c:v>105.3</c:v>
                </c:pt>
                <c:pt idx="53">
                  <c:v>105.4</c:v>
                </c:pt>
                <c:pt idx="54">
                  <c:v>105.5</c:v>
                </c:pt>
                <c:pt idx="55">
                  <c:v>105.6</c:v>
                </c:pt>
                <c:pt idx="56">
                  <c:v>105.7</c:v>
                </c:pt>
                <c:pt idx="57">
                  <c:v>105.8</c:v>
                </c:pt>
                <c:pt idx="58">
                  <c:v>105.9</c:v>
                </c:pt>
                <c:pt idx="59">
                  <c:v>106</c:v>
                </c:pt>
                <c:pt idx="60">
                  <c:v>106.1</c:v>
                </c:pt>
                <c:pt idx="61">
                  <c:v>106.2</c:v>
                </c:pt>
                <c:pt idx="62">
                  <c:v>106.3</c:v>
                </c:pt>
                <c:pt idx="63">
                  <c:v>106.4</c:v>
                </c:pt>
                <c:pt idx="64">
                  <c:v>106.5</c:v>
                </c:pt>
                <c:pt idx="65">
                  <c:v>106.6</c:v>
                </c:pt>
                <c:pt idx="66">
                  <c:v>106.7</c:v>
                </c:pt>
                <c:pt idx="67">
                  <c:v>106.8</c:v>
                </c:pt>
                <c:pt idx="68">
                  <c:v>106.9</c:v>
                </c:pt>
                <c:pt idx="69">
                  <c:v>107</c:v>
                </c:pt>
                <c:pt idx="70">
                  <c:v>107.1</c:v>
                </c:pt>
                <c:pt idx="71">
                  <c:v>107.2</c:v>
                </c:pt>
                <c:pt idx="72">
                  <c:v>107.3</c:v>
                </c:pt>
                <c:pt idx="73">
                  <c:v>107.4</c:v>
                </c:pt>
                <c:pt idx="74">
                  <c:v>107.5</c:v>
                </c:pt>
                <c:pt idx="75">
                  <c:v>107.6</c:v>
                </c:pt>
                <c:pt idx="76">
                  <c:v>107.7</c:v>
                </c:pt>
                <c:pt idx="77">
                  <c:v>107.8</c:v>
                </c:pt>
                <c:pt idx="78">
                  <c:v>107.9</c:v>
                </c:pt>
                <c:pt idx="79">
                  <c:v>108</c:v>
                </c:pt>
                <c:pt idx="80">
                  <c:v>108.1</c:v>
                </c:pt>
                <c:pt idx="81">
                  <c:v>108.2</c:v>
                </c:pt>
                <c:pt idx="82">
                  <c:v>108.3</c:v>
                </c:pt>
                <c:pt idx="83">
                  <c:v>108.4</c:v>
                </c:pt>
                <c:pt idx="84">
                  <c:v>108.5</c:v>
                </c:pt>
                <c:pt idx="85">
                  <c:v>108.6</c:v>
                </c:pt>
                <c:pt idx="86">
                  <c:v>108.7</c:v>
                </c:pt>
                <c:pt idx="87">
                  <c:v>108.8</c:v>
                </c:pt>
                <c:pt idx="88">
                  <c:v>108.9</c:v>
                </c:pt>
                <c:pt idx="89">
                  <c:v>109</c:v>
                </c:pt>
                <c:pt idx="90">
                  <c:v>109.1</c:v>
                </c:pt>
                <c:pt idx="91">
                  <c:v>109.2</c:v>
                </c:pt>
                <c:pt idx="92">
                  <c:v>109.3</c:v>
                </c:pt>
                <c:pt idx="93">
                  <c:v>109.4</c:v>
                </c:pt>
                <c:pt idx="94">
                  <c:v>109.5</c:v>
                </c:pt>
                <c:pt idx="95">
                  <c:v>109.6</c:v>
                </c:pt>
                <c:pt idx="96">
                  <c:v>109.7</c:v>
                </c:pt>
                <c:pt idx="97">
                  <c:v>109.8</c:v>
                </c:pt>
                <c:pt idx="98">
                  <c:v>109.9</c:v>
                </c:pt>
                <c:pt idx="99">
                  <c:v>110</c:v>
                </c:pt>
                <c:pt idx="100">
                  <c:v>110.1</c:v>
                </c:pt>
                <c:pt idx="101">
                  <c:v>110.2</c:v>
                </c:pt>
                <c:pt idx="102">
                  <c:v>110.3</c:v>
                </c:pt>
                <c:pt idx="103">
                  <c:v>110.4</c:v>
                </c:pt>
                <c:pt idx="104">
                  <c:v>110.5</c:v>
                </c:pt>
                <c:pt idx="105">
                  <c:v>110.6</c:v>
                </c:pt>
                <c:pt idx="106">
                  <c:v>110.7</c:v>
                </c:pt>
                <c:pt idx="107">
                  <c:v>110.8</c:v>
                </c:pt>
                <c:pt idx="108">
                  <c:v>110.9</c:v>
                </c:pt>
                <c:pt idx="109">
                  <c:v>111</c:v>
                </c:pt>
                <c:pt idx="110">
                  <c:v>111.1</c:v>
                </c:pt>
                <c:pt idx="111">
                  <c:v>111.2</c:v>
                </c:pt>
                <c:pt idx="112">
                  <c:v>111.3</c:v>
                </c:pt>
                <c:pt idx="113">
                  <c:v>111.4</c:v>
                </c:pt>
                <c:pt idx="114">
                  <c:v>111.5</c:v>
                </c:pt>
                <c:pt idx="115">
                  <c:v>111.6</c:v>
                </c:pt>
                <c:pt idx="116">
                  <c:v>111.7</c:v>
                </c:pt>
                <c:pt idx="117">
                  <c:v>111.8</c:v>
                </c:pt>
                <c:pt idx="118">
                  <c:v>111.9</c:v>
                </c:pt>
                <c:pt idx="119">
                  <c:v>112</c:v>
                </c:pt>
                <c:pt idx="120">
                  <c:v>112.1</c:v>
                </c:pt>
                <c:pt idx="121">
                  <c:v>112.2</c:v>
                </c:pt>
                <c:pt idx="122">
                  <c:v>112.3</c:v>
                </c:pt>
                <c:pt idx="123">
                  <c:v>112.4</c:v>
                </c:pt>
                <c:pt idx="124">
                  <c:v>112.5</c:v>
                </c:pt>
                <c:pt idx="125">
                  <c:v>112.6</c:v>
                </c:pt>
                <c:pt idx="126">
                  <c:v>112.7</c:v>
                </c:pt>
                <c:pt idx="127">
                  <c:v>112.8</c:v>
                </c:pt>
                <c:pt idx="128">
                  <c:v>112.9</c:v>
                </c:pt>
                <c:pt idx="129">
                  <c:v>113</c:v>
                </c:pt>
                <c:pt idx="130">
                  <c:v>113.1</c:v>
                </c:pt>
                <c:pt idx="131">
                  <c:v>113.2</c:v>
                </c:pt>
                <c:pt idx="132">
                  <c:v>113.3</c:v>
                </c:pt>
                <c:pt idx="133">
                  <c:v>113.4</c:v>
                </c:pt>
                <c:pt idx="134">
                  <c:v>113.5</c:v>
                </c:pt>
                <c:pt idx="135">
                  <c:v>113.6</c:v>
                </c:pt>
                <c:pt idx="136">
                  <c:v>113.7</c:v>
                </c:pt>
                <c:pt idx="137">
                  <c:v>113.8</c:v>
                </c:pt>
                <c:pt idx="138">
                  <c:v>113.9</c:v>
                </c:pt>
                <c:pt idx="139">
                  <c:v>114</c:v>
                </c:pt>
                <c:pt idx="140">
                  <c:v>114.1</c:v>
                </c:pt>
                <c:pt idx="141">
                  <c:v>114.2</c:v>
                </c:pt>
                <c:pt idx="142">
                  <c:v>114.3</c:v>
                </c:pt>
                <c:pt idx="143">
                  <c:v>114.4</c:v>
                </c:pt>
                <c:pt idx="144">
                  <c:v>114.5</c:v>
                </c:pt>
                <c:pt idx="145">
                  <c:v>114.6</c:v>
                </c:pt>
                <c:pt idx="146">
                  <c:v>114.7</c:v>
                </c:pt>
                <c:pt idx="147">
                  <c:v>114.8</c:v>
                </c:pt>
                <c:pt idx="148">
                  <c:v>114.9</c:v>
                </c:pt>
                <c:pt idx="149">
                  <c:v>115</c:v>
                </c:pt>
                <c:pt idx="150">
                  <c:v>115.1</c:v>
                </c:pt>
                <c:pt idx="151">
                  <c:v>115.2</c:v>
                </c:pt>
                <c:pt idx="152">
                  <c:v>115.3</c:v>
                </c:pt>
                <c:pt idx="153">
                  <c:v>115.4</c:v>
                </c:pt>
                <c:pt idx="154">
                  <c:v>115.5</c:v>
                </c:pt>
                <c:pt idx="155">
                  <c:v>115.6</c:v>
                </c:pt>
                <c:pt idx="156">
                  <c:v>115.7</c:v>
                </c:pt>
                <c:pt idx="157">
                  <c:v>115.8</c:v>
                </c:pt>
                <c:pt idx="158">
                  <c:v>115.9</c:v>
                </c:pt>
                <c:pt idx="159">
                  <c:v>116</c:v>
                </c:pt>
                <c:pt idx="160">
                  <c:v>116.1</c:v>
                </c:pt>
                <c:pt idx="161">
                  <c:v>116.2</c:v>
                </c:pt>
                <c:pt idx="162">
                  <c:v>116.3</c:v>
                </c:pt>
                <c:pt idx="163">
                  <c:v>116.4</c:v>
                </c:pt>
                <c:pt idx="164">
                  <c:v>116.5</c:v>
                </c:pt>
                <c:pt idx="165">
                  <c:v>116.6</c:v>
                </c:pt>
                <c:pt idx="166">
                  <c:v>116.7</c:v>
                </c:pt>
                <c:pt idx="167">
                  <c:v>116.8</c:v>
                </c:pt>
                <c:pt idx="168">
                  <c:v>116.9</c:v>
                </c:pt>
                <c:pt idx="169">
                  <c:v>117</c:v>
                </c:pt>
                <c:pt idx="170">
                  <c:v>117.1</c:v>
                </c:pt>
                <c:pt idx="171">
                  <c:v>117.2</c:v>
                </c:pt>
                <c:pt idx="172">
                  <c:v>117.3</c:v>
                </c:pt>
                <c:pt idx="173">
                  <c:v>117.4</c:v>
                </c:pt>
                <c:pt idx="174">
                  <c:v>117.5</c:v>
                </c:pt>
                <c:pt idx="175">
                  <c:v>117.6</c:v>
                </c:pt>
                <c:pt idx="176">
                  <c:v>117.7</c:v>
                </c:pt>
                <c:pt idx="177">
                  <c:v>117.8</c:v>
                </c:pt>
                <c:pt idx="178">
                  <c:v>117.9</c:v>
                </c:pt>
                <c:pt idx="179">
                  <c:v>118</c:v>
                </c:pt>
                <c:pt idx="180">
                  <c:v>118.1</c:v>
                </c:pt>
                <c:pt idx="181">
                  <c:v>118.2</c:v>
                </c:pt>
                <c:pt idx="182">
                  <c:v>118.3</c:v>
                </c:pt>
                <c:pt idx="183">
                  <c:v>118.4</c:v>
                </c:pt>
                <c:pt idx="184">
                  <c:v>118.5</c:v>
                </c:pt>
                <c:pt idx="185">
                  <c:v>118.6</c:v>
                </c:pt>
                <c:pt idx="186">
                  <c:v>118.7</c:v>
                </c:pt>
                <c:pt idx="187">
                  <c:v>118.8</c:v>
                </c:pt>
                <c:pt idx="188">
                  <c:v>118.9</c:v>
                </c:pt>
                <c:pt idx="189">
                  <c:v>119</c:v>
                </c:pt>
                <c:pt idx="190">
                  <c:v>119.1</c:v>
                </c:pt>
                <c:pt idx="191">
                  <c:v>119.2</c:v>
                </c:pt>
                <c:pt idx="192">
                  <c:v>119.3</c:v>
                </c:pt>
                <c:pt idx="193">
                  <c:v>119.4</c:v>
                </c:pt>
                <c:pt idx="194">
                  <c:v>119.5</c:v>
                </c:pt>
                <c:pt idx="195">
                  <c:v>119.6</c:v>
                </c:pt>
                <c:pt idx="196">
                  <c:v>119.7</c:v>
                </c:pt>
                <c:pt idx="197">
                  <c:v>119.8</c:v>
                </c:pt>
                <c:pt idx="198">
                  <c:v>119.9</c:v>
                </c:pt>
                <c:pt idx="199">
                  <c:v>120</c:v>
                </c:pt>
                <c:pt idx="200">
                  <c:v>120.1</c:v>
                </c:pt>
                <c:pt idx="201">
                  <c:v>120.2</c:v>
                </c:pt>
                <c:pt idx="202">
                  <c:v>120.3</c:v>
                </c:pt>
                <c:pt idx="203">
                  <c:v>120.4</c:v>
                </c:pt>
                <c:pt idx="204">
                  <c:v>120.5</c:v>
                </c:pt>
                <c:pt idx="205">
                  <c:v>120.6</c:v>
                </c:pt>
                <c:pt idx="206">
                  <c:v>120.7</c:v>
                </c:pt>
                <c:pt idx="207">
                  <c:v>120.8</c:v>
                </c:pt>
                <c:pt idx="208">
                  <c:v>120.9</c:v>
                </c:pt>
                <c:pt idx="209">
                  <c:v>121</c:v>
                </c:pt>
                <c:pt idx="210">
                  <c:v>121.1</c:v>
                </c:pt>
                <c:pt idx="211">
                  <c:v>121.2</c:v>
                </c:pt>
                <c:pt idx="212">
                  <c:v>121.3</c:v>
                </c:pt>
                <c:pt idx="213">
                  <c:v>121.4</c:v>
                </c:pt>
                <c:pt idx="214">
                  <c:v>121.5</c:v>
                </c:pt>
                <c:pt idx="215">
                  <c:v>121.6</c:v>
                </c:pt>
                <c:pt idx="216">
                  <c:v>121.7</c:v>
                </c:pt>
                <c:pt idx="217">
                  <c:v>121.8</c:v>
                </c:pt>
                <c:pt idx="218">
                  <c:v>121.9</c:v>
                </c:pt>
                <c:pt idx="219">
                  <c:v>122</c:v>
                </c:pt>
                <c:pt idx="220">
                  <c:v>122.1</c:v>
                </c:pt>
                <c:pt idx="221">
                  <c:v>122.2</c:v>
                </c:pt>
                <c:pt idx="222">
                  <c:v>122.3</c:v>
                </c:pt>
                <c:pt idx="223">
                  <c:v>122.4</c:v>
                </c:pt>
                <c:pt idx="224">
                  <c:v>122.5</c:v>
                </c:pt>
                <c:pt idx="225">
                  <c:v>122.6</c:v>
                </c:pt>
                <c:pt idx="226">
                  <c:v>122.7</c:v>
                </c:pt>
                <c:pt idx="227">
                  <c:v>122.8</c:v>
                </c:pt>
                <c:pt idx="228">
                  <c:v>122.9</c:v>
                </c:pt>
                <c:pt idx="229">
                  <c:v>123</c:v>
                </c:pt>
                <c:pt idx="230">
                  <c:v>123.1</c:v>
                </c:pt>
                <c:pt idx="231">
                  <c:v>123.2</c:v>
                </c:pt>
                <c:pt idx="232">
                  <c:v>123.3</c:v>
                </c:pt>
                <c:pt idx="233">
                  <c:v>123.4</c:v>
                </c:pt>
                <c:pt idx="234">
                  <c:v>123.5</c:v>
                </c:pt>
                <c:pt idx="235">
                  <c:v>123.6</c:v>
                </c:pt>
                <c:pt idx="236">
                  <c:v>123.7</c:v>
                </c:pt>
                <c:pt idx="237">
                  <c:v>123.8</c:v>
                </c:pt>
                <c:pt idx="238">
                  <c:v>123.9</c:v>
                </c:pt>
                <c:pt idx="239">
                  <c:v>124</c:v>
                </c:pt>
                <c:pt idx="240">
                  <c:v>124.1</c:v>
                </c:pt>
                <c:pt idx="241">
                  <c:v>124.2</c:v>
                </c:pt>
                <c:pt idx="242">
                  <c:v>124.3</c:v>
                </c:pt>
                <c:pt idx="243">
                  <c:v>124.4</c:v>
                </c:pt>
                <c:pt idx="244">
                  <c:v>124.5</c:v>
                </c:pt>
                <c:pt idx="245">
                  <c:v>124.6</c:v>
                </c:pt>
                <c:pt idx="246">
                  <c:v>124.7</c:v>
                </c:pt>
                <c:pt idx="247">
                  <c:v>124.8</c:v>
                </c:pt>
                <c:pt idx="248">
                  <c:v>124.9</c:v>
                </c:pt>
                <c:pt idx="249">
                  <c:v>125</c:v>
                </c:pt>
                <c:pt idx="250">
                  <c:v>125.1</c:v>
                </c:pt>
                <c:pt idx="251">
                  <c:v>125.2</c:v>
                </c:pt>
                <c:pt idx="252">
                  <c:v>125.3</c:v>
                </c:pt>
                <c:pt idx="253">
                  <c:v>125.4</c:v>
                </c:pt>
                <c:pt idx="254">
                  <c:v>125.5</c:v>
                </c:pt>
                <c:pt idx="255">
                  <c:v>125.6</c:v>
                </c:pt>
                <c:pt idx="256">
                  <c:v>125.7</c:v>
                </c:pt>
                <c:pt idx="257">
                  <c:v>125.8</c:v>
                </c:pt>
                <c:pt idx="258">
                  <c:v>125.9</c:v>
                </c:pt>
                <c:pt idx="259">
                  <c:v>126</c:v>
                </c:pt>
                <c:pt idx="260">
                  <c:v>126.1</c:v>
                </c:pt>
                <c:pt idx="261">
                  <c:v>126.2</c:v>
                </c:pt>
                <c:pt idx="262">
                  <c:v>126.3</c:v>
                </c:pt>
                <c:pt idx="263">
                  <c:v>126.4</c:v>
                </c:pt>
                <c:pt idx="264">
                  <c:v>126.5</c:v>
                </c:pt>
                <c:pt idx="265">
                  <c:v>126.6</c:v>
                </c:pt>
                <c:pt idx="266">
                  <c:v>126.7</c:v>
                </c:pt>
                <c:pt idx="267">
                  <c:v>126.8</c:v>
                </c:pt>
                <c:pt idx="268">
                  <c:v>126.9</c:v>
                </c:pt>
                <c:pt idx="269">
                  <c:v>127</c:v>
                </c:pt>
                <c:pt idx="270">
                  <c:v>127.1</c:v>
                </c:pt>
                <c:pt idx="271">
                  <c:v>127.2</c:v>
                </c:pt>
                <c:pt idx="272">
                  <c:v>127.3</c:v>
                </c:pt>
                <c:pt idx="273">
                  <c:v>127.4</c:v>
                </c:pt>
                <c:pt idx="274">
                  <c:v>127.5</c:v>
                </c:pt>
                <c:pt idx="275">
                  <c:v>127.6</c:v>
                </c:pt>
                <c:pt idx="276">
                  <c:v>127.7</c:v>
                </c:pt>
                <c:pt idx="277">
                  <c:v>127.8</c:v>
                </c:pt>
                <c:pt idx="278">
                  <c:v>127.9</c:v>
                </c:pt>
                <c:pt idx="279">
                  <c:v>128</c:v>
                </c:pt>
                <c:pt idx="280">
                  <c:v>128.1</c:v>
                </c:pt>
                <c:pt idx="281">
                  <c:v>128.2</c:v>
                </c:pt>
                <c:pt idx="282">
                  <c:v>128.3</c:v>
                </c:pt>
                <c:pt idx="283">
                  <c:v>128.4</c:v>
                </c:pt>
                <c:pt idx="284">
                  <c:v>128.5</c:v>
                </c:pt>
                <c:pt idx="285">
                  <c:v>128.6</c:v>
                </c:pt>
                <c:pt idx="286">
                  <c:v>128.7</c:v>
                </c:pt>
                <c:pt idx="287">
                  <c:v>128.8</c:v>
                </c:pt>
                <c:pt idx="288">
                  <c:v>128.9</c:v>
                </c:pt>
                <c:pt idx="289">
                  <c:v>129</c:v>
                </c:pt>
                <c:pt idx="290">
                  <c:v>129.1</c:v>
                </c:pt>
                <c:pt idx="291">
                  <c:v>129.2</c:v>
                </c:pt>
                <c:pt idx="292">
                  <c:v>129.3</c:v>
                </c:pt>
                <c:pt idx="293">
                  <c:v>129.4</c:v>
                </c:pt>
                <c:pt idx="294">
                  <c:v>129.5</c:v>
                </c:pt>
                <c:pt idx="295">
                  <c:v>129.6</c:v>
                </c:pt>
                <c:pt idx="296">
                  <c:v>129.7</c:v>
                </c:pt>
                <c:pt idx="297">
                  <c:v>129.8</c:v>
                </c:pt>
                <c:pt idx="298">
                  <c:v>129.9</c:v>
                </c:pt>
                <c:pt idx="299">
                  <c:v>130</c:v>
                </c:pt>
                <c:pt idx="300">
                  <c:v>130.1</c:v>
                </c:pt>
                <c:pt idx="301">
                  <c:v>130.2</c:v>
                </c:pt>
                <c:pt idx="302">
                  <c:v>130.3</c:v>
                </c:pt>
                <c:pt idx="303">
                  <c:v>130.4</c:v>
                </c:pt>
                <c:pt idx="304">
                  <c:v>130.5</c:v>
                </c:pt>
                <c:pt idx="305">
                  <c:v>130.6</c:v>
                </c:pt>
                <c:pt idx="306">
                  <c:v>130.7</c:v>
                </c:pt>
                <c:pt idx="307">
                  <c:v>130.8</c:v>
                </c:pt>
                <c:pt idx="308">
                  <c:v>130.9</c:v>
                </c:pt>
                <c:pt idx="309">
                  <c:v>131</c:v>
                </c:pt>
                <c:pt idx="310">
                  <c:v>131.1</c:v>
                </c:pt>
                <c:pt idx="311">
                  <c:v>131.2</c:v>
                </c:pt>
                <c:pt idx="312">
                  <c:v>131.3</c:v>
                </c:pt>
                <c:pt idx="313">
                  <c:v>131.4</c:v>
                </c:pt>
                <c:pt idx="314">
                  <c:v>131.5</c:v>
                </c:pt>
                <c:pt idx="315">
                  <c:v>131.6</c:v>
                </c:pt>
                <c:pt idx="316">
                  <c:v>131.7</c:v>
                </c:pt>
                <c:pt idx="317">
                  <c:v>131.8</c:v>
                </c:pt>
                <c:pt idx="318">
                  <c:v>131.9</c:v>
                </c:pt>
                <c:pt idx="319">
                  <c:v>132</c:v>
                </c:pt>
                <c:pt idx="320">
                  <c:v>132.1</c:v>
                </c:pt>
                <c:pt idx="321">
                  <c:v>132.2</c:v>
                </c:pt>
                <c:pt idx="322">
                  <c:v>132.3</c:v>
                </c:pt>
                <c:pt idx="323">
                  <c:v>132.4</c:v>
                </c:pt>
                <c:pt idx="324">
                  <c:v>132.5</c:v>
                </c:pt>
                <c:pt idx="325">
                  <c:v>132.6</c:v>
                </c:pt>
                <c:pt idx="326">
                  <c:v>132.7</c:v>
                </c:pt>
                <c:pt idx="327">
                  <c:v>132.8</c:v>
                </c:pt>
                <c:pt idx="328">
                  <c:v>132.9</c:v>
                </c:pt>
                <c:pt idx="329">
                  <c:v>133</c:v>
                </c:pt>
                <c:pt idx="330">
                  <c:v>133.1</c:v>
                </c:pt>
                <c:pt idx="331">
                  <c:v>133.2</c:v>
                </c:pt>
                <c:pt idx="332">
                  <c:v>133.3</c:v>
                </c:pt>
                <c:pt idx="333">
                  <c:v>133.4</c:v>
                </c:pt>
                <c:pt idx="334">
                  <c:v>133.5</c:v>
                </c:pt>
                <c:pt idx="335">
                  <c:v>133.6</c:v>
                </c:pt>
                <c:pt idx="336">
                  <c:v>133.7</c:v>
                </c:pt>
                <c:pt idx="337">
                  <c:v>133.8</c:v>
                </c:pt>
                <c:pt idx="338">
                  <c:v>133.9</c:v>
                </c:pt>
                <c:pt idx="339">
                  <c:v>134</c:v>
                </c:pt>
                <c:pt idx="340">
                  <c:v>134.1</c:v>
                </c:pt>
                <c:pt idx="341">
                  <c:v>134.2</c:v>
                </c:pt>
                <c:pt idx="342">
                  <c:v>134.3</c:v>
                </c:pt>
                <c:pt idx="343">
                  <c:v>134.4</c:v>
                </c:pt>
                <c:pt idx="344">
                  <c:v>134.5</c:v>
                </c:pt>
                <c:pt idx="345">
                  <c:v>134.6</c:v>
                </c:pt>
                <c:pt idx="346">
                  <c:v>134.7</c:v>
                </c:pt>
                <c:pt idx="347">
                  <c:v>134.8</c:v>
                </c:pt>
                <c:pt idx="348">
                  <c:v>134.9</c:v>
                </c:pt>
                <c:pt idx="349">
                  <c:v>135</c:v>
                </c:pt>
                <c:pt idx="350">
                  <c:v>135.1</c:v>
                </c:pt>
                <c:pt idx="351">
                  <c:v>135.2</c:v>
                </c:pt>
                <c:pt idx="352">
                  <c:v>135.3</c:v>
                </c:pt>
                <c:pt idx="353">
                  <c:v>135.4</c:v>
                </c:pt>
                <c:pt idx="354">
                  <c:v>135.5</c:v>
                </c:pt>
                <c:pt idx="355">
                  <c:v>135.6</c:v>
                </c:pt>
                <c:pt idx="356">
                  <c:v>135.7</c:v>
                </c:pt>
                <c:pt idx="357">
                  <c:v>135.8</c:v>
                </c:pt>
                <c:pt idx="358">
                  <c:v>135.9</c:v>
                </c:pt>
                <c:pt idx="359">
                  <c:v>136</c:v>
                </c:pt>
                <c:pt idx="360">
                  <c:v>136.1</c:v>
                </c:pt>
                <c:pt idx="361">
                  <c:v>136.2</c:v>
                </c:pt>
                <c:pt idx="362">
                  <c:v>136.3</c:v>
                </c:pt>
                <c:pt idx="363">
                  <c:v>136.4</c:v>
                </c:pt>
                <c:pt idx="364">
                  <c:v>136.5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'ホルト法'!$D$3</c:f>
              <c:strCache>
                <c:ptCount val="1"/>
                <c:pt idx="0">
                  <c:v>1次指数平滑法</c:v>
                </c:pt>
              </c:strCache>
            </c:strRef>
          </c:tx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'ホルト法'!$A$4:$A$368</c:f>
              <c:num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'ホルト法'!$D$4:$D$368</c:f>
              <c:numCache>
                <c:ptCount val="365"/>
                <c:pt idx="0">
                  <c:v>100.1</c:v>
                </c:pt>
                <c:pt idx="1">
                  <c:v>100.1</c:v>
                </c:pt>
                <c:pt idx="2">
                  <c:v>100.12</c:v>
                </c:pt>
                <c:pt idx="3">
                  <c:v>100.156</c:v>
                </c:pt>
                <c:pt idx="4">
                  <c:v>100.2048</c:v>
                </c:pt>
                <c:pt idx="5">
                  <c:v>100.26384000000002</c:v>
                </c:pt>
                <c:pt idx="6">
                  <c:v>100.33107200000002</c:v>
                </c:pt>
                <c:pt idx="7">
                  <c:v>100.40485760000003</c:v>
                </c:pt>
                <c:pt idx="8">
                  <c:v>100.48388608000002</c:v>
                </c:pt>
                <c:pt idx="9">
                  <c:v>100.56710886400003</c:v>
                </c:pt>
                <c:pt idx="10">
                  <c:v>100.65368709120004</c:v>
                </c:pt>
                <c:pt idx="11">
                  <c:v>100.74294967296004</c:v>
                </c:pt>
                <c:pt idx="12">
                  <c:v>100.83435973836805</c:v>
                </c:pt>
                <c:pt idx="13">
                  <c:v>100.92748779069446</c:v>
                </c:pt>
                <c:pt idx="14">
                  <c:v>101.02199023255557</c:v>
                </c:pt>
                <c:pt idx="15">
                  <c:v>101.11759218604446</c:v>
                </c:pt>
                <c:pt idx="16">
                  <c:v>101.21407374883557</c:v>
                </c:pt>
                <c:pt idx="17">
                  <c:v>101.31125899906847</c:v>
                </c:pt>
                <c:pt idx="18">
                  <c:v>101.40900719925479</c:v>
                </c:pt>
                <c:pt idx="19">
                  <c:v>101.50720575940383</c:v>
                </c:pt>
                <c:pt idx="20">
                  <c:v>101.60576460752307</c:v>
                </c:pt>
                <c:pt idx="21">
                  <c:v>101.70461168601847</c:v>
                </c:pt>
                <c:pt idx="22">
                  <c:v>101.80368934881477</c:v>
                </c:pt>
                <c:pt idx="23">
                  <c:v>101.90295147905184</c:v>
                </c:pt>
                <c:pt idx="24">
                  <c:v>102.00236118324148</c:v>
                </c:pt>
                <c:pt idx="25">
                  <c:v>102.10188894659319</c:v>
                </c:pt>
                <c:pt idx="26">
                  <c:v>102.20151115727455</c:v>
                </c:pt>
                <c:pt idx="27">
                  <c:v>102.30120892581965</c:v>
                </c:pt>
                <c:pt idx="28">
                  <c:v>102.40096714065572</c:v>
                </c:pt>
                <c:pt idx="29">
                  <c:v>102.50077371252458</c:v>
                </c:pt>
                <c:pt idx="30">
                  <c:v>102.60061897001967</c:v>
                </c:pt>
                <c:pt idx="31">
                  <c:v>102.70049517601575</c:v>
                </c:pt>
                <c:pt idx="32">
                  <c:v>102.80039614081261</c:v>
                </c:pt>
                <c:pt idx="33">
                  <c:v>102.90031691265008</c:v>
                </c:pt>
                <c:pt idx="34">
                  <c:v>103.00025353012008</c:v>
                </c:pt>
                <c:pt idx="35">
                  <c:v>103.10020282409607</c:v>
                </c:pt>
                <c:pt idx="36">
                  <c:v>103.20016225927687</c:v>
                </c:pt>
                <c:pt idx="37">
                  <c:v>103.30012980742151</c:v>
                </c:pt>
                <c:pt idx="38">
                  <c:v>103.40010384593722</c:v>
                </c:pt>
                <c:pt idx="39">
                  <c:v>103.50008307674979</c:v>
                </c:pt>
                <c:pt idx="40">
                  <c:v>103.60006646139983</c:v>
                </c:pt>
                <c:pt idx="41">
                  <c:v>103.70005316911988</c:v>
                </c:pt>
                <c:pt idx="42">
                  <c:v>103.80004253529592</c:v>
                </c:pt>
                <c:pt idx="43">
                  <c:v>103.90003402823673</c:v>
                </c:pt>
                <c:pt idx="44">
                  <c:v>104.00002722258938</c:v>
                </c:pt>
                <c:pt idx="45">
                  <c:v>104.10002177807152</c:v>
                </c:pt>
                <c:pt idx="46">
                  <c:v>104.20001742245722</c:v>
                </c:pt>
                <c:pt idx="47">
                  <c:v>104.30001393796579</c:v>
                </c:pt>
                <c:pt idx="48">
                  <c:v>104.40001115037265</c:v>
                </c:pt>
                <c:pt idx="49">
                  <c:v>104.50000892029813</c:v>
                </c:pt>
                <c:pt idx="50">
                  <c:v>104.6000071362385</c:v>
                </c:pt>
                <c:pt idx="51">
                  <c:v>104.7000057089908</c:v>
                </c:pt>
                <c:pt idx="52">
                  <c:v>104.80000456719266</c:v>
                </c:pt>
                <c:pt idx="53">
                  <c:v>104.90000365375414</c:v>
                </c:pt>
                <c:pt idx="54">
                  <c:v>105.00000292300332</c:v>
                </c:pt>
                <c:pt idx="55">
                  <c:v>105.10000233840267</c:v>
                </c:pt>
                <c:pt idx="56">
                  <c:v>105.20000187072215</c:v>
                </c:pt>
                <c:pt idx="57">
                  <c:v>105.30000149657772</c:v>
                </c:pt>
                <c:pt idx="58">
                  <c:v>105.40000119726218</c:v>
                </c:pt>
                <c:pt idx="59">
                  <c:v>105.50000095780976</c:v>
                </c:pt>
                <c:pt idx="60">
                  <c:v>105.60000076624782</c:v>
                </c:pt>
                <c:pt idx="61">
                  <c:v>105.70000061299825</c:v>
                </c:pt>
                <c:pt idx="62">
                  <c:v>105.80000049039862</c:v>
                </c:pt>
                <c:pt idx="63">
                  <c:v>105.9000003923189</c:v>
                </c:pt>
                <c:pt idx="64">
                  <c:v>106.00000031385513</c:v>
                </c:pt>
                <c:pt idx="65">
                  <c:v>106.1000002510841</c:v>
                </c:pt>
                <c:pt idx="66">
                  <c:v>106.2000002008673</c:v>
                </c:pt>
                <c:pt idx="67">
                  <c:v>106.30000016069384</c:v>
                </c:pt>
                <c:pt idx="68">
                  <c:v>106.40000012855508</c:v>
                </c:pt>
                <c:pt idx="69">
                  <c:v>106.50000010284407</c:v>
                </c:pt>
                <c:pt idx="70">
                  <c:v>106.60000008227527</c:v>
                </c:pt>
                <c:pt idx="71">
                  <c:v>106.70000006582022</c:v>
                </c:pt>
                <c:pt idx="72">
                  <c:v>106.80000005265617</c:v>
                </c:pt>
                <c:pt idx="73">
                  <c:v>106.90000004212496</c:v>
                </c:pt>
                <c:pt idx="74">
                  <c:v>107.00000003369998</c:v>
                </c:pt>
                <c:pt idx="75">
                  <c:v>107.10000002695999</c:v>
                </c:pt>
                <c:pt idx="76">
                  <c:v>107.20000002156799</c:v>
                </c:pt>
                <c:pt idx="77">
                  <c:v>107.3000000172544</c:v>
                </c:pt>
                <c:pt idx="78">
                  <c:v>107.40000001380353</c:v>
                </c:pt>
                <c:pt idx="79">
                  <c:v>107.50000001104283</c:v>
                </c:pt>
                <c:pt idx="80">
                  <c:v>107.60000000883426</c:v>
                </c:pt>
                <c:pt idx="81">
                  <c:v>107.70000000706742</c:v>
                </c:pt>
                <c:pt idx="82">
                  <c:v>107.80000000565394</c:v>
                </c:pt>
                <c:pt idx="83">
                  <c:v>107.90000000452315</c:v>
                </c:pt>
                <c:pt idx="84">
                  <c:v>108.00000000361854</c:v>
                </c:pt>
                <c:pt idx="85">
                  <c:v>108.10000000289484</c:v>
                </c:pt>
                <c:pt idx="86">
                  <c:v>108.20000000231587</c:v>
                </c:pt>
                <c:pt idx="87">
                  <c:v>108.30000000185271</c:v>
                </c:pt>
                <c:pt idx="88">
                  <c:v>108.40000000148218</c:v>
                </c:pt>
                <c:pt idx="89">
                  <c:v>108.50000000118575</c:v>
                </c:pt>
                <c:pt idx="90">
                  <c:v>108.60000000094861</c:v>
                </c:pt>
                <c:pt idx="91">
                  <c:v>108.7000000007589</c:v>
                </c:pt>
                <c:pt idx="92">
                  <c:v>108.80000000060713</c:v>
                </c:pt>
                <c:pt idx="93">
                  <c:v>108.9000000004857</c:v>
                </c:pt>
                <c:pt idx="94">
                  <c:v>109.00000000038858</c:v>
                </c:pt>
                <c:pt idx="95">
                  <c:v>109.10000000031087</c:v>
                </c:pt>
                <c:pt idx="96">
                  <c:v>109.2000000002487</c:v>
                </c:pt>
                <c:pt idx="97">
                  <c:v>109.30000000019896</c:v>
                </c:pt>
                <c:pt idx="98">
                  <c:v>109.40000000015917</c:v>
                </c:pt>
                <c:pt idx="99">
                  <c:v>109.50000000012734</c:v>
                </c:pt>
                <c:pt idx="100">
                  <c:v>109.60000000010189</c:v>
                </c:pt>
                <c:pt idx="101">
                  <c:v>109.70000000008152</c:v>
                </c:pt>
                <c:pt idx="102">
                  <c:v>109.80000000006522</c:v>
                </c:pt>
                <c:pt idx="103">
                  <c:v>109.90000000005219</c:v>
                </c:pt>
                <c:pt idx="104">
                  <c:v>110.00000000004175</c:v>
                </c:pt>
                <c:pt idx="105">
                  <c:v>110.10000000003342</c:v>
                </c:pt>
                <c:pt idx="106">
                  <c:v>110.20000000002675</c:v>
                </c:pt>
                <c:pt idx="107">
                  <c:v>110.3000000000214</c:v>
                </c:pt>
                <c:pt idx="108">
                  <c:v>110.40000000001712</c:v>
                </c:pt>
                <c:pt idx="109">
                  <c:v>110.5000000000137</c:v>
                </c:pt>
                <c:pt idx="110">
                  <c:v>110.60000000001097</c:v>
                </c:pt>
                <c:pt idx="111">
                  <c:v>110.70000000000877</c:v>
                </c:pt>
                <c:pt idx="112">
                  <c:v>110.80000000000703</c:v>
                </c:pt>
                <c:pt idx="113">
                  <c:v>110.90000000000563</c:v>
                </c:pt>
                <c:pt idx="114">
                  <c:v>111.00000000000452</c:v>
                </c:pt>
                <c:pt idx="115">
                  <c:v>111.10000000000362</c:v>
                </c:pt>
                <c:pt idx="116">
                  <c:v>111.20000000000289</c:v>
                </c:pt>
                <c:pt idx="117">
                  <c:v>111.30000000000231</c:v>
                </c:pt>
                <c:pt idx="118">
                  <c:v>111.40000000000185</c:v>
                </c:pt>
                <c:pt idx="119">
                  <c:v>111.50000000000148</c:v>
                </c:pt>
                <c:pt idx="120">
                  <c:v>111.60000000000119</c:v>
                </c:pt>
                <c:pt idx="121">
                  <c:v>111.70000000000095</c:v>
                </c:pt>
                <c:pt idx="122">
                  <c:v>111.80000000000076</c:v>
                </c:pt>
                <c:pt idx="123">
                  <c:v>111.90000000000063</c:v>
                </c:pt>
                <c:pt idx="124">
                  <c:v>112.00000000000051</c:v>
                </c:pt>
                <c:pt idx="125">
                  <c:v>112.10000000000042</c:v>
                </c:pt>
                <c:pt idx="126">
                  <c:v>112.20000000000034</c:v>
                </c:pt>
                <c:pt idx="127">
                  <c:v>112.30000000000028</c:v>
                </c:pt>
                <c:pt idx="128">
                  <c:v>112.40000000000023</c:v>
                </c:pt>
                <c:pt idx="129">
                  <c:v>112.50000000000018</c:v>
                </c:pt>
                <c:pt idx="130">
                  <c:v>112.60000000000016</c:v>
                </c:pt>
                <c:pt idx="131">
                  <c:v>112.70000000000014</c:v>
                </c:pt>
                <c:pt idx="132">
                  <c:v>112.80000000000013</c:v>
                </c:pt>
                <c:pt idx="133">
                  <c:v>112.9000000000001</c:v>
                </c:pt>
                <c:pt idx="134">
                  <c:v>113.0000000000001</c:v>
                </c:pt>
                <c:pt idx="135">
                  <c:v>113.1000000000001</c:v>
                </c:pt>
                <c:pt idx="136">
                  <c:v>113.20000000000007</c:v>
                </c:pt>
                <c:pt idx="137">
                  <c:v>113.30000000000007</c:v>
                </c:pt>
                <c:pt idx="138">
                  <c:v>113.40000000000006</c:v>
                </c:pt>
                <c:pt idx="139">
                  <c:v>113.50000000000006</c:v>
                </c:pt>
                <c:pt idx="140">
                  <c:v>113.60000000000005</c:v>
                </c:pt>
                <c:pt idx="141">
                  <c:v>113.70000000000005</c:v>
                </c:pt>
                <c:pt idx="142">
                  <c:v>113.80000000000004</c:v>
                </c:pt>
                <c:pt idx="143">
                  <c:v>113.90000000000003</c:v>
                </c:pt>
                <c:pt idx="144">
                  <c:v>114.00000000000003</c:v>
                </c:pt>
                <c:pt idx="145">
                  <c:v>114.10000000000004</c:v>
                </c:pt>
                <c:pt idx="146">
                  <c:v>114.20000000000003</c:v>
                </c:pt>
                <c:pt idx="147">
                  <c:v>114.30000000000003</c:v>
                </c:pt>
                <c:pt idx="148">
                  <c:v>114.40000000000003</c:v>
                </c:pt>
                <c:pt idx="149">
                  <c:v>114.50000000000004</c:v>
                </c:pt>
                <c:pt idx="150">
                  <c:v>114.60000000000004</c:v>
                </c:pt>
                <c:pt idx="151">
                  <c:v>114.70000000000003</c:v>
                </c:pt>
                <c:pt idx="152">
                  <c:v>114.80000000000004</c:v>
                </c:pt>
                <c:pt idx="153">
                  <c:v>114.90000000000003</c:v>
                </c:pt>
                <c:pt idx="154">
                  <c:v>115.00000000000003</c:v>
                </c:pt>
                <c:pt idx="155">
                  <c:v>115.10000000000002</c:v>
                </c:pt>
                <c:pt idx="156">
                  <c:v>115.20000000000003</c:v>
                </c:pt>
                <c:pt idx="157">
                  <c:v>115.30000000000003</c:v>
                </c:pt>
                <c:pt idx="158">
                  <c:v>115.40000000000002</c:v>
                </c:pt>
                <c:pt idx="159">
                  <c:v>115.50000000000003</c:v>
                </c:pt>
                <c:pt idx="160">
                  <c:v>115.60000000000004</c:v>
                </c:pt>
                <c:pt idx="161">
                  <c:v>115.70000000000003</c:v>
                </c:pt>
                <c:pt idx="162">
                  <c:v>115.80000000000004</c:v>
                </c:pt>
                <c:pt idx="163">
                  <c:v>115.90000000000005</c:v>
                </c:pt>
                <c:pt idx="164">
                  <c:v>116.00000000000004</c:v>
                </c:pt>
                <c:pt idx="165">
                  <c:v>116.10000000000004</c:v>
                </c:pt>
                <c:pt idx="166">
                  <c:v>116.20000000000005</c:v>
                </c:pt>
                <c:pt idx="167">
                  <c:v>116.30000000000004</c:v>
                </c:pt>
                <c:pt idx="168">
                  <c:v>116.40000000000003</c:v>
                </c:pt>
                <c:pt idx="169">
                  <c:v>116.50000000000003</c:v>
                </c:pt>
                <c:pt idx="170">
                  <c:v>116.60000000000004</c:v>
                </c:pt>
                <c:pt idx="171">
                  <c:v>116.70000000000003</c:v>
                </c:pt>
                <c:pt idx="172">
                  <c:v>116.80000000000003</c:v>
                </c:pt>
                <c:pt idx="173">
                  <c:v>116.90000000000003</c:v>
                </c:pt>
                <c:pt idx="174">
                  <c:v>117.00000000000004</c:v>
                </c:pt>
                <c:pt idx="175">
                  <c:v>117.10000000000004</c:v>
                </c:pt>
                <c:pt idx="176">
                  <c:v>117.20000000000003</c:v>
                </c:pt>
                <c:pt idx="177">
                  <c:v>117.30000000000004</c:v>
                </c:pt>
                <c:pt idx="178">
                  <c:v>117.40000000000003</c:v>
                </c:pt>
                <c:pt idx="179">
                  <c:v>117.50000000000003</c:v>
                </c:pt>
                <c:pt idx="180">
                  <c:v>117.60000000000002</c:v>
                </c:pt>
                <c:pt idx="181">
                  <c:v>117.70000000000003</c:v>
                </c:pt>
                <c:pt idx="182">
                  <c:v>117.80000000000003</c:v>
                </c:pt>
                <c:pt idx="183">
                  <c:v>117.90000000000002</c:v>
                </c:pt>
                <c:pt idx="184">
                  <c:v>118.00000000000003</c:v>
                </c:pt>
                <c:pt idx="185">
                  <c:v>118.10000000000004</c:v>
                </c:pt>
                <c:pt idx="186">
                  <c:v>118.20000000000003</c:v>
                </c:pt>
                <c:pt idx="187">
                  <c:v>118.30000000000004</c:v>
                </c:pt>
                <c:pt idx="188">
                  <c:v>118.40000000000005</c:v>
                </c:pt>
                <c:pt idx="189">
                  <c:v>118.50000000000004</c:v>
                </c:pt>
                <c:pt idx="190">
                  <c:v>118.60000000000004</c:v>
                </c:pt>
                <c:pt idx="191">
                  <c:v>118.70000000000005</c:v>
                </c:pt>
                <c:pt idx="192">
                  <c:v>118.80000000000004</c:v>
                </c:pt>
                <c:pt idx="193">
                  <c:v>118.90000000000003</c:v>
                </c:pt>
                <c:pt idx="194">
                  <c:v>119.00000000000003</c:v>
                </c:pt>
                <c:pt idx="195">
                  <c:v>119.10000000000004</c:v>
                </c:pt>
                <c:pt idx="196">
                  <c:v>119.20000000000003</c:v>
                </c:pt>
                <c:pt idx="197">
                  <c:v>119.30000000000003</c:v>
                </c:pt>
                <c:pt idx="198">
                  <c:v>119.40000000000003</c:v>
                </c:pt>
                <c:pt idx="199">
                  <c:v>119.50000000000004</c:v>
                </c:pt>
                <c:pt idx="200">
                  <c:v>119.60000000000004</c:v>
                </c:pt>
                <c:pt idx="201">
                  <c:v>119.70000000000003</c:v>
                </c:pt>
                <c:pt idx="202">
                  <c:v>119.80000000000004</c:v>
                </c:pt>
                <c:pt idx="203">
                  <c:v>119.90000000000003</c:v>
                </c:pt>
                <c:pt idx="204">
                  <c:v>120.00000000000003</c:v>
                </c:pt>
                <c:pt idx="205">
                  <c:v>120.10000000000002</c:v>
                </c:pt>
                <c:pt idx="206">
                  <c:v>120.20000000000003</c:v>
                </c:pt>
                <c:pt idx="207">
                  <c:v>120.30000000000003</c:v>
                </c:pt>
                <c:pt idx="208">
                  <c:v>120.40000000000002</c:v>
                </c:pt>
                <c:pt idx="209">
                  <c:v>120.50000000000003</c:v>
                </c:pt>
                <c:pt idx="210">
                  <c:v>120.60000000000004</c:v>
                </c:pt>
                <c:pt idx="211">
                  <c:v>120.70000000000003</c:v>
                </c:pt>
                <c:pt idx="212">
                  <c:v>120.80000000000004</c:v>
                </c:pt>
                <c:pt idx="213">
                  <c:v>120.90000000000005</c:v>
                </c:pt>
                <c:pt idx="214">
                  <c:v>121.00000000000004</c:v>
                </c:pt>
                <c:pt idx="215">
                  <c:v>121.10000000000004</c:v>
                </c:pt>
                <c:pt idx="216">
                  <c:v>121.20000000000005</c:v>
                </c:pt>
                <c:pt idx="217">
                  <c:v>121.30000000000004</c:v>
                </c:pt>
                <c:pt idx="218">
                  <c:v>121.40000000000003</c:v>
                </c:pt>
                <c:pt idx="219">
                  <c:v>121.50000000000003</c:v>
                </c:pt>
                <c:pt idx="220">
                  <c:v>121.60000000000004</c:v>
                </c:pt>
                <c:pt idx="221">
                  <c:v>121.70000000000003</c:v>
                </c:pt>
                <c:pt idx="222">
                  <c:v>121.80000000000003</c:v>
                </c:pt>
                <c:pt idx="223">
                  <c:v>121.90000000000003</c:v>
                </c:pt>
                <c:pt idx="224">
                  <c:v>122.00000000000004</c:v>
                </c:pt>
                <c:pt idx="225">
                  <c:v>122.10000000000004</c:v>
                </c:pt>
                <c:pt idx="226">
                  <c:v>122.20000000000003</c:v>
                </c:pt>
                <c:pt idx="227">
                  <c:v>122.30000000000004</c:v>
                </c:pt>
                <c:pt idx="228">
                  <c:v>122.40000000000003</c:v>
                </c:pt>
                <c:pt idx="229">
                  <c:v>122.50000000000003</c:v>
                </c:pt>
                <c:pt idx="230">
                  <c:v>122.60000000000002</c:v>
                </c:pt>
                <c:pt idx="231">
                  <c:v>122.70000000000003</c:v>
                </c:pt>
                <c:pt idx="232">
                  <c:v>122.80000000000003</c:v>
                </c:pt>
                <c:pt idx="233">
                  <c:v>122.90000000000002</c:v>
                </c:pt>
                <c:pt idx="234">
                  <c:v>123.00000000000003</c:v>
                </c:pt>
                <c:pt idx="235">
                  <c:v>123.10000000000004</c:v>
                </c:pt>
                <c:pt idx="236">
                  <c:v>123.20000000000003</c:v>
                </c:pt>
                <c:pt idx="237">
                  <c:v>123.30000000000004</c:v>
                </c:pt>
                <c:pt idx="238">
                  <c:v>123.40000000000005</c:v>
                </c:pt>
                <c:pt idx="239">
                  <c:v>123.50000000000004</c:v>
                </c:pt>
                <c:pt idx="240">
                  <c:v>123.60000000000004</c:v>
                </c:pt>
                <c:pt idx="241">
                  <c:v>123.70000000000005</c:v>
                </c:pt>
                <c:pt idx="242">
                  <c:v>123.80000000000004</c:v>
                </c:pt>
                <c:pt idx="243">
                  <c:v>123.90000000000003</c:v>
                </c:pt>
                <c:pt idx="244">
                  <c:v>124.00000000000003</c:v>
                </c:pt>
                <c:pt idx="245">
                  <c:v>124.10000000000004</c:v>
                </c:pt>
                <c:pt idx="246">
                  <c:v>124.20000000000003</c:v>
                </c:pt>
                <c:pt idx="247">
                  <c:v>124.30000000000003</c:v>
                </c:pt>
                <c:pt idx="248">
                  <c:v>124.40000000000003</c:v>
                </c:pt>
                <c:pt idx="249">
                  <c:v>124.50000000000004</c:v>
                </c:pt>
                <c:pt idx="250">
                  <c:v>124.60000000000004</c:v>
                </c:pt>
                <c:pt idx="251">
                  <c:v>124.70000000000003</c:v>
                </c:pt>
                <c:pt idx="252">
                  <c:v>124.80000000000004</c:v>
                </c:pt>
                <c:pt idx="253">
                  <c:v>124.90000000000003</c:v>
                </c:pt>
                <c:pt idx="254">
                  <c:v>125.00000000000003</c:v>
                </c:pt>
                <c:pt idx="255">
                  <c:v>125.10000000000002</c:v>
                </c:pt>
                <c:pt idx="256">
                  <c:v>125.20000000000003</c:v>
                </c:pt>
                <c:pt idx="257">
                  <c:v>125.30000000000003</c:v>
                </c:pt>
                <c:pt idx="258">
                  <c:v>125.40000000000002</c:v>
                </c:pt>
                <c:pt idx="259">
                  <c:v>125.50000000000003</c:v>
                </c:pt>
                <c:pt idx="260">
                  <c:v>125.60000000000004</c:v>
                </c:pt>
                <c:pt idx="261">
                  <c:v>125.70000000000003</c:v>
                </c:pt>
                <c:pt idx="262">
                  <c:v>125.80000000000004</c:v>
                </c:pt>
                <c:pt idx="263">
                  <c:v>125.90000000000005</c:v>
                </c:pt>
                <c:pt idx="264">
                  <c:v>126.00000000000004</c:v>
                </c:pt>
                <c:pt idx="265">
                  <c:v>126.10000000000004</c:v>
                </c:pt>
                <c:pt idx="266">
                  <c:v>126.20000000000005</c:v>
                </c:pt>
                <c:pt idx="267">
                  <c:v>126.30000000000004</c:v>
                </c:pt>
                <c:pt idx="268">
                  <c:v>126.40000000000003</c:v>
                </c:pt>
                <c:pt idx="269">
                  <c:v>126.50000000000003</c:v>
                </c:pt>
                <c:pt idx="270">
                  <c:v>126.60000000000004</c:v>
                </c:pt>
                <c:pt idx="271">
                  <c:v>126.70000000000003</c:v>
                </c:pt>
                <c:pt idx="272">
                  <c:v>126.80000000000003</c:v>
                </c:pt>
                <c:pt idx="273">
                  <c:v>126.90000000000003</c:v>
                </c:pt>
                <c:pt idx="274">
                  <c:v>127.00000000000004</c:v>
                </c:pt>
                <c:pt idx="275">
                  <c:v>127.10000000000004</c:v>
                </c:pt>
                <c:pt idx="276">
                  <c:v>127.20000000000003</c:v>
                </c:pt>
                <c:pt idx="277">
                  <c:v>127.30000000000004</c:v>
                </c:pt>
                <c:pt idx="278">
                  <c:v>127.40000000000003</c:v>
                </c:pt>
                <c:pt idx="279">
                  <c:v>127.50000000000003</c:v>
                </c:pt>
                <c:pt idx="280">
                  <c:v>127.60000000000002</c:v>
                </c:pt>
                <c:pt idx="281">
                  <c:v>127.70000000000003</c:v>
                </c:pt>
                <c:pt idx="282">
                  <c:v>127.80000000000003</c:v>
                </c:pt>
                <c:pt idx="283">
                  <c:v>127.90000000000003</c:v>
                </c:pt>
                <c:pt idx="284">
                  <c:v>128.00000000000003</c:v>
                </c:pt>
                <c:pt idx="285">
                  <c:v>128.10000000000002</c:v>
                </c:pt>
                <c:pt idx="286">
                  <c:v>128.20000000000002</c:v>
                </c:pt>
                <c:pt idx="287">
                  <c:v>128.3</c:v>
                </c:pt>
                <c:pt idx="288">
                  <c:v>128.40000000000003</c:v>
                </c:pt>
                <c:pt idx="289">
                  <c:v>128.50000000000003</c:v>
                </c:pt>
                <c:pt idx="290">
                  <c:v>128.60000000000002</c:v>
                </c:pt>
                <c:pt idx="291">
                  <c:v>128.70000000000002</c:v>
                </c:pt>
                <c:pt idx="292">
                  <c:v>128.8</c:v>
                </c:pt>
                <c:pt idx="293">
                  <c:v>128.90000000000003</c:v>
                </c:pt>
                <c:pt idx="294">
                  <c:v>129.00000000000003</c:v>
                </c:pt>
                <c:pt idx="295">
                  <c:v>129.10000000000002</c:v>
                </c:pt>
                <c:pt idx="296">
                  <c:v>129.20000000000005</c:v>
                </c:pt>
                <c:pt idx="297">
                  <c:v>129.30000000000004</c:v>
                </c:pt>
                <c:pt idx="298">
                  <c:v>129.40000000000003</c:v>
                </c:pt>
                <c:pt idx="299">
                  <c:v>129.50000000000006</c:v>
                </c:pt>
                <c:pt idx="300">
                  <c:v>129.60000000000005</c:v>
                </c:pt>
                <c:pt idx="301">
                  <c:v>129.70000000000005</c:v>
                </c:pt>
                <c:pt idx="302">
                  <c:v>129.80000000000004</c:v>
                </c:pt>
                <c:pt idx="303">
                  <c:v>129.90000000000003</c:v>
                </c:pt>
                <c:pt idx="304">
                  <c:v>130.00000000000003</c:v>
                </c:pt>
                <c:pt idx="305">
                  <c:v>130.10000000000002</c:v>
                </c:pt>
                <c:pt idx="306">
                  <c:v>130.20000000000002</c:v>
                </c:pt>
                <c:pt idx="307">
                  <c:v>130.3</c:v>
                </c:pt>
                <c:pt idx="308">
                  <c:v>130.4</c:v>
                </c:pt>
                <c:pt idx="309">
                  <c:v>130.5</c:v>
                </c:pt>
                <c:pt idx="310">
                  <c:v>130.60000000000002</c:v>
                </c:pt>
                <c:pt idx="311">
                  <c:v>130.70000000000002</c:v>
                </c:pt>
                <c:pt idx="312">
                  <c:v>130.8</c:v>
                </c:pt>
                <c:pt idx="313">
                  <c:v>130.90000000000003</c:v>
                </c:pt>
                <c:pt idx="314">
                  <c:v>131.00000000000003</c:v>
                </c:pt>
                <c:pt idx="315">
                  <c:v>131.10000000000002</c:v>
                </c:pt>
                <c:pt idx="316">
                  <c:v>131.20000000000002</c:v>
                </c:pt>
                <c:pt idx="317">
                  <c:v>131.3</c:v>
                </c:pt>
                <c:pt idx="318">
                  <c:v>131.40000000000003</c:v>
                </c:pt>
                <c:pt idx="319">
                  <c:v>131.50000000000003</c:v>
                </c:pt>
                <c:pt idx="320">
                  <c:v>131.60000000000002</c:v>
                </c:pt>
                <c:pt idx="321">
                  <c:v>131.70000000000005</c:v>
                </c:pt>
                <c:pt idx="322">
                  <c:v>131.80000000000004</c:v>
                </c:pt>
                <c:pt idx="323">
                  <c:v>131.90000000000003</c:v>
                </c:pt>
                <c:pt idx="324">
                  <c:v>132.00000000000006</c:v>
                </c:pt>
                <c:pt idx="325">
                  <c:v>132.10000000000005</c:v>
                </c:pt>
                <c:pt idx="326">
                  <c:v>132.20000000000005</c:v>
                </c:pt>
                <c:pt idx="327">
                  <c:v>132.30000000000004</c:v>
                </c:pt>
                <c:pt idx="328">
                  <c:v>132.40000000000003</c:v>
                </c:pt>
                <c:pt idx="329">
                  <c:v>132.50000000000003</c:v>
                </c:pt>
                <c:pt idx="330">
                  <c:v>132.60000000000002</c:v>
                </c:pt>
                <c:pt idx="331">
                  <c:v>132.70000000000002</c:v>
                </c:pt>
                <c:pt idx="332">
                  <c:v>132.8</c:v>
                </c:pt>
                <c:pt idx="333">
                  <c:v>132.9</c:v>
                </c:pt>
                <c:pt idx="334">
                  <c:v>133</c:v>
                </c:pt>
                <c:pt idx="335">
                  <c:v>133.10000000000002</c:v>
                </c:pt>
                <c:pt idx="336">
                  <c:v>133.20000000000002</c:v>
                </c:pt>
                <c:pt idx="337">
                  <c:v>133.3</c:v>
                </c:pt>
                <c:pt idx="338">
                  <c:v>133.40000000000003</c:v>
                </c:pt>
                <c:pt idx="339">
                  <c:v>133.50000000000003</c:v>
                </c:pt>
                <c:pt idx="340">
                  <c:v>133.60000000000002</c:v>
                </c:pt>
                <c:pt idx="341">
                  <c:v>133.70000000000002</c:v>
                </c:pt>
                <c:pt idx="342">
                  <c:v>133.8</c:v>
                </c:pt>
                <c:pt idx="343">
                  <c:v>133.90000000000003</c:v>
                </c:pt>
                <c:pt idx="344">
                  <c:v>134.00000000000003</c:v>
                </c:pt>
                <c:pt idx="345">
                  <c:v>134.10000000000002</c:v>
                </c:pt>
                <c:pt idx="346">
                  <c:v>134.20000000000005</c:v>
                </c:pt>
                <c:pt idx="347">
                  <c:v>134.30000000000004</c:v>
                </c:pt>
                <c:pt idx="348">
                  <c:v>134.40000000000003</c:v>
                </c:pt>
                <c:pt idx="349">
                  <c:v>134.50000000000006</c:v>
                </c:pt>
                <c:pt idx="350">
                  <c:v>134.60000000000005</c:v>
                </c:pt>
                <c:pt idx="351">
                  <c:v>134.70000000000005</c:v>
                </c:pt>
                <c:pt idx="352">
                  <c:v>134.80000000000004</c:v>
                </c:pt>
                <c:pt idx="353">
                  <c:v>134.90000000000003</c:v>
                </c:pt>
                <c:pt idx="354">
                  <c:v>135.00000000000003</c:v>
                </c:pt>
                <c:pt idx="355">
                  <c:v>135.10000000000002</c:v>
                </c:pt>
                <c:pt idx="356">
                  <c:v>135.20000000000002</c:v>
                </c:pt>
                <c:pt idx="357">
                  <c:v>135.3</c:v>
                </c:pt>
                <c:pt idx="358">
                  <c:v>135.4</c:v>
                </c:pt>
                <c:pt idx="359">
                  <c:v>135.5</c:v>
                </c:pt>
                <c:pt idx="360">
                  <c:v>135.60000000000002</c:v>
                </c:pt>
                <c:pt idx="361">
                  <c:v>135.70000000000002</c:v>
                </c:pt>
                <c:pt idx="362">
                  <c:v>135.8</c:v>
                </c:pt>
                <c:pt idx="363">
                  <c:v>135.90000000000003</c:v>
                </c:pt>
                <c:pt idx="364">
                  <c:v>136.00000000000003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'ホルト法'!$F$3</c:f>
              <c:strCache>
                <c:ptCount val="1"/>
                <c:pt idx="0">
                  <c:v>ホルト法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'ホルト法'!$A$4:$A$368</c:f>
              <c:num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'ホルト法'!$F$4:$F$368</c:f>
              <c:numCache>
                <c:ptCount val="365"/>
                <c:pt idx="2">
                  <c:v>100.30000000000003</c:v>
                </c:pt>
                <c:pt idx="3">
                  <c:v>100.40000000000003</c:v>
                </c:pt>
                <c:pt idx="4">
                  <c:v>100.50000000000004</c:v>
                </c:pt>
                <c:pt idx="5">
                  <c:v>100.60000000000004</c:v>
                </c:pt>
                <c:pt idx="6">
                  <c:v>100.70000000000005</c:v>
                </c:pt>
                <c:pt idx="7">
                  <c:v>100.80000000000005</c:v>
                </c:pt>
                <c:pt idx="8">
                  <c:v>100.90000000000005</c:v>
                </c:pt>
                <c:pt idx="9">
                  <c:v>101.00000000000006</c:v>
                </c:pt>
                <c:pt idx="10">
                  <c:v>101.10000000000007</c:v>
                </c:pt>
                <c:pt idx="11">
                  <c:v>101.20000000000006</c:v>
                </c:pt>
                <c:pt idx="12">
                  <c:v>101.30000000000005</c:v>
                </c:pt>
                <c:pt idx="13">
                  <c:v>101.40000000000006</c:v>
                </c:pt>
                <c:pt idx="14">
                  <c:v>101.50000000000007</c:v>
                </c:pt>
                <c:pt idx="15">
                  <c:v>101.60000000000007</c:v>
                </c:pt>
                <c:pt idx="16">
                  <c:v>101.70000000000005</c:v>
                </c:pt>
                <c:pt idx="17">
                  <c:v>101.80000000000004</c:v>
                </c:pt>
                <c:pt idx="18">
                  <c:v>101.90000000000003</c:v>
                </c:pt>
                <c:pt idx="19">
                  <c:v>102.00000000000003</c:v>
                </c:pt>
                <c:pt idx="20">
                  <c:v>102.10000000000002</c:v>
                </c:pt>
                <c:pt idx="21">
                  <c:v>102.20000000000002</c:v>
                </c:pt>
                <c:pt idx="22">
                  <c:v>102.30000000000001</c:v>
                </c:pt>
                <c:pt idx="23">
                  <c:v>102.4</c:v>
                </c:pt>
                <c:pt idx="24">
                  <c:v>102.50000000000001</c:v>
                </c:pt>
                <c:pt idx="25">
                  <c:v>102.60000000000001</c:v>
                </c:pt>
                <c:pt idx="26">
                  <c:v>102.7</c:v>
                </c:pt>
                <c:pt idx="27">
                  <c:v>102.80000000000001</c:v>
                </c:pt>
                <c:pt idx="28">
                  <c:v>102.9</c:v>
                </c:pt>
                <c:pt idx="29">
                  <c:v>103</c:v>
                </c:pt>
                <c:pt idx="30">
                  <c:v>103.1</c:v>
                </c:pt>
                <c:pt idx="31">
                  <c:v>103.2</c:v>
                </c:pt>
                <c:pt idx="32">
                  <c:v>103.3</c:v>
                </c:pt>
                <c:pt idx="33">
                  <c:v>103.39999999999999</c:v>
                </c:pt>
                <c:pt idx="34">
                  <c:v>103.5</c:v>
                </c:pt>
                <c:pt idx="35">
                  <c:v>103.60000000000002</c:v>
                </c:pt>
                <c:pt idx="36">
                  <c:v>103.70000000000003</c:v>
                </c:pt>
                <c:pt idx="37">
                  <c:v>103.80000000000005</c:v>
                </c:pt>
                <c:pt idx="38">
                  <c:v>103.90000000000006</c:v>
                </c:pt>
                <c:pt idx="39">
                  <c:v>104.00000000000007</c:v>
                </c:pt>
                <c:pt idx="40">
                  <c:v>104.10000000000007</c:v>
                </c:pt>
                <c:pt idx="41">
                  <c:v>104.20000000000006</c:v>
                </c:pt>
                <c:pt idx="42">
                  <c:v>104.30000000000007</c:v>
                </c:pt>
                <c:pt idx="43">
                  <c:v>104.40000000000006</c:v>
                </c:pt>
                <c:pt idx="44">
                  <c:v>104.50000000000007</c:v>
                </c:pt>
                <c:pt idx="45">
                  <c:v>104.60000000000008</c:v>
                </c:pt>
                <c:pt idx="46">
                  <c:v>104.70000000000007</c:v>
                </c:pt>
                <c:pt idx="47">
                  <c:v>104.80000000000005</c:v>
                </c:pt>
                <c:pt idx="48">
                  <c:v>104.90000000000003</c:v>
                </c:pt>
                <c:pt idx="49">
                  <c:v>105.00000000000003</c:v>
                </c:pt>
                <c:pt idx="50">
                  <c:v>105.10000000000002</c:v>
                </c:pt>
                <c:pt idx="51">
                  <c:v>105.20000000000002</c:v>
                </c:pt>
                <c:pt idx="52">
                  <c:v>105.30000000000003</c:v>
                </c:pt>
                <c:pt idx="53">
                  <c:v>105.40000000000002</c:v>
                </c:pt>
                <c:pt idx="54">
                  <c:v>105.50000000000001</c:v>
                </c:pt>
                <c:pt idx="55">
                  <c:v>105.60000000000002</c:v>
                </c:pt>
                <c:pt idx="56">
                  <c:v>105.70000000000002</c:v>
                </c:pt>
                <c:pt idx="57">
                  <c:v>105.80000000000001</c:v>
                </c:pt>
                <c:pt idx="58">
                  <c:v>105.9</c:v>
                </c:pt>
                <c:pt idx="59">
                  <c:v>106.00000000000001</c:v>
                </c:pt>
                <c:pt idx="60">
                  <c:v>106.10000000000001</c:v>
                </c:pt>
                <c:pt idx="61">
                  <c:v>106.2</c:v>
                </c:pt>
                <c:pt idx="62">
                  <c:v>106.30000000000001</c:v>
                </c:pt>
                <c:pt idx="63">
                  <c:v>106.40000000000003</c:v>
                </c:pt>
                <c:pt idx="64">
                  <c:v>106.50000000000004</c:v>
                </c:pt>
                <c:pt idx="65">
                  <c:v>106.60000000000005</c:v>
                </c:pt>
                <c:pt idx="66">
                  <c:v>106.70000000000006</c:v>
                </c:pt>
                <c:pt idx="67">
                  <c:v>106.80000000000007</c:v>
                </c:pt>
                <c:pt idx="68">
                  <c:v>106.90000000000006</c:v>
                </c:pt>
                <c:pt idx="69">
                  <c:v>107.00000000000007</c:v>
                </c:pt>
                <c:pt idx="70">
                  <c:v>107.10000000000008</c:v>
                </c:pt>
                <c:pt idx="71">
                  <c:v>107.20000000000007</c:v>
                </c:pt>
                <c:pt idx="72">
                  <c:v>107.30000000000005</c:v>
                </c:pt>
                <c:pt idx="73">
                  <c:v>107.40000000000003</c:v>
                </c:pt>
                <c:pt idx="74">
                  <c:v>107.50000000000003</c:v>
                </c:pt>
                <c:pt idx="75">
                  <c:v>107.60000000000002</c:v>
                </c:pt>
                <c:pt idx="76">
                  <c:v>107.70000000000002</c:v>
                </c:pt>
                <c:pt idx="77">
                  <c:v>107.80000000000003</c:v>
                </c:pt>
                <c:pt idx="78">
                  <c:v>107.90000000000002</c:v>
                </c:pt>
                <c:pt idx="79">
                  <c:v>108.00000000000001</c:v>
                </c:pt>
                <c:pt idx="80">
                  <c:v>108.10000000000002</c:v>
                </c:pt>
                <c:pt idx="81">
                  <c:v>108.20000000000002</c:v>
                </c:pt>
                <c:pt idx="82">
                  <c:v>108.30000000000001</c:v>
                </c:pt>
                <c:pt idx="83">
                  <c:v>108.4</c:v>
                </c:pt>
                <c:pt idx="84">
                  <c:v>108.50000000000001</c:v>
                </c:pt>
                <c:pt idx="85">
                  <c:v>108.60000000000001</c:v>
                </c:pt>
                <c:pt idx="86">
                  <c:v>108.7</c:v>
                </c:pt>
                <c:pt idx="87">
                  <c:v>108.80000000000001</c:v>
                </c:pt>
                <c:pt idx="88">
                  <c:v>108.90000000000003</c:v>
                </c:pt>
                <c:pt idx="89">
                  <c:v>109.00000000000004</c:v>
                </c:pt>
                <c:pt idx="90">
                  <c:v>109.10000000000005</c:v>
                </c:pt>
                <c:pt idx="91">
                  <c:v>109.20000000000006</c:v>
                </c:pt>
                <c:pt idx="92">
                  <c:v>109.30000000000007</c:v>
                </c:pt>
                <c:pt idx="93">
                  <c:v>109.40000000000006</c:v>
                </c:pt>
                <c:pt idx="94">
                  <c:v>109.50000000000007</c:v>
                </c:pt>
                <c:pt idx="95">
                  <c:v>109.60000000000008</c:v>
                </c:pt>
                <c:pt idx="96">
                  <c:v>109.70000000000007</c:v>
                </c:pt>
                <c:pt idx="97">
                  <c:v>109.80000000000005</c:v>
                </c:pt>
                <c:pt idx="98">
                  <c:v>109.90000000000003</c:v>
                </c:pt>
                <c:pt idx="99">
                  <c:v>110.00000000000003</c:v>
                </c:pt>
                <c:pt idx="100">
                  <c:v>110.10000000000002</c:v>
                </c:pt>
                <c:pt idx="101">
                  <c:v>110.20000000000002</c:v>
                </c:pt>
                <c:pt idx="102">
                  <c:v>110.30000000000003</c:v>
                </c:pt>
                <c:pt idx="103">
                  <c:v>110.40000000000002</c:v>
                </c:pt>
                <c:pt idx="104">
                  <c:v>110.50000000000001</c:v>
                </c:pt>
                <c:pt idx="105">
                  <c:v>110.60000000000002</c:v>
                </c:pt>
                <c:pt idx="106">
                  <c:v>110.70000000000002</c:v>
                </c:pt>
                <c:pt idx="107">
                  <c:v>110.80000000000001</c:v>
                </c:pt>
                <c:pt idx="108">
                  <c:v>110.9</c:v>
                </c:pt>
                <c:pt idx="109">
                  <c:v>111.00000000000001</c:v>
                </c:pt>
                <c:pt idx="110">
                  <c:v>111.10000000000001</c:v>
                </c:pt>
                <c:pt idx="111">
                  <c:v>111.2</c:v>
                </c:pt>
                <c:pt idx="112">
                  <c:v>111.30000000000001</c:v>
                </c:pt>
                <c:pt idx="113">
                  <c:v>111.40000000000003</c:v>
                </c:pt>
                <c:pt idx="114">
                  <c:v>111.50000000000004</c:v>
                </c:pt>
                <c:pt idx="115">
                  <c:v>111.60000000000005</c:v>
                </c:pt>
                <c:pt idx="116">
                  <c:v>111.70000000000006</c:v>
                </c:pt>
                <c:pt idx="117">
                  <c:v>111.80000000000007</c:v>
                </c:pt>
                <c:pt idx="118">
                  <c:v>111.90000000000006</c:v>
                </c:pt>
                <c:pt idx="119">
                  <c:v>112.00000000000007</c:v>
                </c:pt>
                <c:pt idx="120">
                  <c:v>112.10000000000008</c:v>
                </c:pt>
                <c:pt idx="121">
                  <c:v>112.20000000000007</c:v>
                </c:pt>
                <c:pt idx="122">
                  <c:v>112.30000000000005</c:v>
                </c:pt>
                <c:pt idx="123">
                  <c:v>112.40000000000003</c:v>
                </c:pt>
                <c:pt idx="124">
                  <c:v>112.50000000000003</c:v>
                </c:pt>
                <c:pt idx="125">
                  <c:v>112.60000000000002</c:v>
                </c:pt>
                <c:pt idx="126">
                  <c:v>112.70000000000002</c:v>
                </c:pt>
                <c:pt idx="127">
                  <c:v>112.80000000000003</c:v>
                </c:pt>
                <c:pt idx="128">
                  <c:v>112.90000000000002</c:v>
                </c:pt>
                <c:pt idx="129">
                  <c:v>113.00000000000001</c:v>
                </c:pt>
                <c:pt idx="130">
                  <c:v>113.10000000000002</c:v>
                </c:pt>
                <c:pt idx="131">
                  <c:v>113.20000000000002</c:v>
                </c:pt>
                <c:pt idx="132">
                  <c:v>113.30000000000001</c:v>
                </c:pt>
                <c:pt idx="133">
                  <c:v>113.4</c:v>
                </c:pt>
                <c:pt idx="134">
                  <c:v>113.50000000000001</c:v>
                </c:pt>
                <c:pt idx="135">
                  <c:v>113.60000000000001</c:v>
                </c:pt>
                <c:pt idx="136">
                  <c:v>113.7</c:v>
                </c:pt>
                <c:pt idx="137">
                  <c:v>113.80000000000001</c:v>
                </c:pt>
                <c:pt idx="138">
                  <c:v>113.90000000000003</c:v>
                </c:pt>
                <c:pt idx="139">
                  <c:v>114.00000000000004</c:v>
                </c:pt>
                <c:pt idx="140">
                  <c:v>114.10000000000005</c:v>
                </c:pt>
                <c:pt idx="141">
                  <c:v>114.20000000000006</c:v>
                </c:pt>
                <c:pt idx="142">
                  <c:v>114.30000000000007</c:v>
                </c:pt>
                <c:pt idx="143">
                  <c:v>114.40000000000006</c:v>
                </c:pt>
                <c:pt idx="144">
                  <c:v>114.50000000000007</c:v>
                </c:pt>
                <c:pt idx="145">
                  <c:v>114.60000000000008</c:v>
                </c:pt>
                <c:pt idx="146">
                  <c:v>114.70000000000007</c:v>
                </c:pt>
                <c:pt idx="147">
                  <c:v>114.80000000000005</c:v>
                </c:pt>
                <c:pt idx="148">
                  <c:v>114.90000000000003</c:v>
                </c:pt>
                <c:pt idx="149">
                  <c:v>115.00000000000003</c:v>
                </c:pt>
                <c:pt idx="150">
                  <c:v>115.10000000000002</c:v>
                </c:pt>
                <c:pt idx="151">
                  <c:v>115.20000000000002</c:v>
                </c:pt>
                <c:pt idx="152">
                  <c:v>115.30000000000003</c:v>
                </c:pt>
                <c:pt idx="153">
                  <c:v>115.40000000000002</c:v>
                </c:pt>
                <c:pt idx="154">
                  <c:v>115.50000000000001</c:v>
                </c:pt>
                <c:pt idx="155">
                  <c:v>115.60000000000002</c:v>
                </c:pt>
                <c:pt idx="156">
                  <c:v>115.70000000000002</c:v>
                </c:pt>
                <c:pt idx="157">
                  <c:v>115.80000000000001</c:v>
                </c:pt>
                <c:pt idx="158">
                  <c:v>115.9</c:v>
                </c:pt>
                <c:pt idx="159">
                  <c:v>116.00000000000001</c:v>
                </c:pt>
                <c:pt idx="160">
                  <c:v>116.10000000000001</c:v>
                </c:pt>
                <c:pt idx="161">
                  <c:v>116.2</c:v>
                </c:pt>
                <c:pt idx="162">
                  <c:v>116.30000000000001</c:v>
                </c:pt>
                <c:pt idx="163">
                  <c:v>116.40000000000003</c:v>
                </c:pt>
                <c:pt idx="164">
                  <c:v>116.50000000000004</c:v>
                </c:pt>
                <c:pt idx="165">
                  <c:v>116.60000000000005</c:v>
                </c:pt>
                <c:pt idx="166">
                  <c:v>116.70000000000006</c:v>
                </c:pt>
                <c:pt idx="167">
                  <c:v>116.80000000000007</c:v>
                </c:pt>
                <c:pt idx="168">
                  <c:v>116.90000000000006</c:v>
                </c:pt>
                <c:pt idx="169">
                  <c:v>117.00000000000007</c:v>
                </c:pt>
                <c:pt idx="170">
                  <c:v>117.10000000000008</c:v>
                </c:pt>
                <c:pt idx="171">
                  <c:v>117.20000000000007</c:v>
                </c:pt>
                <c:pt idx="172">
                  <c:v>117.30000000000005</c:v>
                </c:pt>
                <c:pt idx="173">
                  <c:v>117.40000000000003</c:v>
                </c:pt>
                <c:pt idx="174">
                  <c:v>117.50000000000003</c:v>
                </c:pt>
                <c:pt idx="175">
                  <c:v>117.60000000000002</c:v>
                </c:pt>
                <c:pt idx="176">
                  <c:v>117.70000000000002</c:v>
                </c:pt>
                <c:pt idx="177">
                  <c:v>117.80000000000003</c:v>
                </c:pt>
                <c:pt idx="178">
                  <c:v>117.90000000000002</c:v>
                </c:pt>
                <c:pt idx="179">
                  <c:v>118.00000000000001</c:v>
                </c:pt>
                <c:pt idx="180">
                  <c:v>118.10000000000002</c:v>
                </c:pt>
                <c:pt idx="181">
                  <c:v>118.20000000000002</c:v>
                </c:pt>
                <c:pt idx="182">
                  <c:v>118.30000000000001</c:v>
                </c:pt>
                <c:pt idx="183">
                  <c:v>118.4</c:v>
                </c:pt>
                <c:pt idx="184">
                  <c:v>118.50000000000001</c:v>
                </c:pt>
                <c:pt idx="185">
                  <c:v>118.60000000000001</c:v>
                </c:pt>
                <c:pt idx="186">
                  <c:v>118.7</c:v>
                </c:pt>
                <c:pt idx="187">
                  <c:v>118.80000000000001</c:v>
                </c:pt>
                <c:pt idx="188">
                  <c:v>118.90000000000003</c:v>
                </c:pt>
                <c:pt idx="189">
                  <c:v>119.00000000000004</c:v>
                </c:pt>
                <c:pt idx="190">
                  <c:v>119.10000000000005</c:v>
                </c:pt>
                <c:pt idx="191">
                  <c:v>119.20000000000006</c:v>
                </c:pt>
                <c:pt idx="192">
                  <c:v>119.30000000000007</c:v>
                </c:pt>
                <c:pt idx="193">
                  <c:v>119.40000000000006</c:v>
                </c:pt>
                <c:pt idx="194">
                  <c:v>119.50000000000007</c:v>
                </c:pt>
                <c:pt idx="195">
                  <c:v>119.60000000000008</c:v>
                </c:pt>
                <c:pt idx="196">
                  <c:v>119.70000000000007</c:v>
                </c:pt>
                <c:pt idx="197">
                  <c:v>119.80000000000005</c:v>
                </c:pt>
                <c:pt idx="198">
                  <c:v>119.90000000000003</c:v>
                </c:pt>
                <c:pt idx="199">
                  <c:v>120.00000000000003</c:v>
                </c:pt>
                <c:pt idx="200">
                  <c:v>120.10000000000002</c:v>
                </c:pt>
                <c:pt idx="201">
                  <c:v>120.20000000000002</c:v>
                </c:pt>
                <c:pt idx="202">
                  <c:v>120.30000000000003</c:v>
                </c:pt>
                <c:pt idx="203">
                  <c:v>120.40000000000002</c:v>
                </c:pt>
                <c:pt idx="204">
                  <c:v>120.50000000000001</c:v>
                </c:pt>
                <c:pt idx="205">
                  <c:v>120.60000000000002</c:v>
                </c:pt>
                <c:pt idx="206">
                  <c:v>120.70000000000002</c:v>
                </c:pt>
                <c:pt idx="207">
                  <c:v>120.80000000000001</c:v>
                </c:pt>
                <c:pt idx="208">
                  <c:v>120.9</c:v>
                </c:pt>
                <c:pt idx="209">
                  <c:v>121.00000000000001</c:v>
                </c:pt>
                <c:pt idx="210">
                  <c:v>121.10000000000001</c:v>
                </c:pt>
                <c:pt idx="211">
                  <c:v>121.2</c:v>
                </c:pt>
                <c:pt idx="212">
                  <c:v>121.30000000000001</c:v>
                </c:pt>
                <c:pt idx="213">
                  <c:v>121.40000000000003</c:v>
                </c:pt>
                <c:pt idx="214">
                  <c:v>121.50000000000004</c:v>
                </c:pt>
                <c:pt idx="215">
                  <c:v>121.60000000000005</c:v>
                </c:pt>
                <c:pt idx="216">
                  <c:v>121.70000000000006</c:v>
                </c:pt>
                <c:pt idx="217">
                  <c:v>121.80000000000007</c:v>
                </c:pt>
                <c:pt idx="218">
                  <c:v>121.90000000000006</c:v>
                </c:pt>
                <c:pt idx="219">
                  <c:v>122.00000000000007</c:v>
                </c:pt>
                <c:pt idx="220">
                  <c:v>122.10000000000008</c:v>
                </c:pt>
                <c:pt idx="221">
                  <c:v>122.20000000000007</c:v>
                </c:pt>
                <c:pt idx="222">
                  <c:v>122.30000000000005</c:v>
                </c:pt>
                <c:pt idx="223">
                  <c:v>122.40000000000003</c:v>
                </c:pt>
                <c:pt idx="224">
                  <c:v>122.50000000000003</c:v>
                </c:pt>
                <c:pt idx="225">
                  <c:v>122.60000000000002</c:v>
                </c:pt>
                <c:pt idx="226">
                  <c:v>122.70000000000002</c:v>
                </c:pt>
                <c:pt idx="227">
                  <c:v>122.80000000000003</c:v>
                </c:pt>
                <c:pt idx="228">
                  <c:v>122.90000000000002</c:v>
                </c:pt>
                <c:pt idx="229">
                  <c:v>123.00000000000001</c:v>
                </c:pt>
                <c:pt idx="230">
                  <c:v>123.10000000000002</c:v>
                </c:pt>
                <c:pt idx="231">
                  <c:v>123.20000000000002</c:v>
                </c:pt>
                <c:pt idx="232">
                  <c:v>123.30000000000001</c:v>
                </c:pt>
                <c:pt idx="233">
                  <c:v>123.4</c:v>
                </c:pt>
                <c:pt idx="234">
                  <c:v>123.50000000000001</c:v>
                </c:pt>
                <c:pt idx="235">
                  <c:v>123.60000000000001</c:v>
                </c:pt>
                <c:pt idx="236">
                  <c:v>123.7</c:v>
                </c:pt>
                <c:pt idx="237">
                  <c:v>123.80000000000001</c:v>
                </c:pt>
                <c:pt idx="238">
                  <c:v>123.90000000000003</c:v>
                </c:pt>
                <c:pt idx="239">
                  <c:v>124.00000000000004</c:v>
                </c:pt>
                <c:pt idx="240">
                  <c:v>124.10000000000005</c:v>
                </c:pt>
                <c:pt idx="241">
                  <c:v>124.20000000000006</c:v>
                </c:pt>
                <c:pt idx="242">
                  <c:v>124.30000000000007</c:v>
                </c:pt>
                <c:pt idx="243">
                  <c:v>124.40000000000006</c:v>
                </c:pt>
                <c:pt idx="244">
                  <c:v>124.50000000000007</c:v>
                </c:pt>
                <c:pt idx="245">
                  <c:v>124.60000000000008</c:v>
                </c:pt>
                <c:pt idx="246">
                  <c:v>124.70000000000007</c:v>
                </c:pt>
                <c:pt idx="247">
                  <c:v>124.80000000000005</c:v>
                </c:pt>
                <c:pt idx="248">
                  <c:v>124.90000000000003</c:v>
                </c:pt>
                <c:pt idx="249">
                  <c:v>125.00000000000003</c:v>
                </c:pt>
                <c:pt idx="250">
                  <c:v>125.10000000000002</c:v>
                </c:pt>
                <c:pt idx="251">
                  <c:v>125.20000000000002</c:v>
                </c:pt>
                <c:pt idx="252">
                  <c:v>125.30000000000003</c:v>
                </c:pt>
                <c:pt idx="253">
                  <c:v>125.40000000000002</c:v>
                </c:pt>
                <c:pt idx="254">
                  <c:v>125.50000000000001</c:v>
                </c:pt>
                <c:pt idx="255">
                  <c:v>125.60000000000002</c:v>
                </c:pt>
                <c:pt idx="256">
                  <c:v>125.70000000000002</c:v>
                </c:pt>
                <c:pt idx="257">
                  <c:v>125.80000000000001</c:v>
                </c:pt>
                <c:pt idx="258">
                  <c:v>125.9</c:v>
                </c:pt>
                <c:pt idx="259">
                  <c:v>126.00000000000001</c:v>
                </c:pt>
                <c:pt idx="260">
                  <c:v>126.10000000000001</c:v>
                </c:pt>
                <c:pt idx="261">
                  <c:v>126.2</c:v>
                </c:pt>
                <c:pt idx="262">
                  <c:v>126.30000000000001</c:v>
                </c:pt>
                <c:pt idx="263">
                  <c:v>126.40000000000003</c:v>
                </c:pt>
                <c:pt idx="264">
                  <c:v>126.50000000000004</c:v>
                </c:pt>
                <c:pt idx="265">
                  <c:v>126.60000000000005</c:v>
                </c:pt>
                <c:pt idx="266">
                  <c:v>126.70000000000006</c:v>
                </c:pt>
                <c:pt idx="267">
                  <c:v>126.80000000000007</c:v>
                </c:pt>
                <c:pt idx="268">
                  <c:v>126.90000000000006</c:v>
                </c:pt>
                <c:pt idx="269">
                  <c:v>127.00000000000007</c:v>
                </c:pt>
                <c:pt idx="270">
                  <c:v>127.10000000000008</c:v>
                </c:pt>
                <c:pt idx="271">
                  <c:v>127.20000000000007</c:v>
                </c:pt>
                <c:pt idx="272">
                  <c:v>127.30000000000005</c:v>
                </c:pt>
                <c:pt idx="273">
                  <c:v>127.40000000000003</c:v>
                </c:pt>
                <c:pt idx="274">
                  <c:v>127.50000000000003</c:v>
                </c:pt>
                <c:pt idx="275">
                  <c:v>127.60000000000002</c:v>
                </c:pt>
                <c:pt idx="276">
                  <c:v>127.70000000000002</c:v>
                </c:pt>
                <c:pt idx="277">
                  <c:v>127.80000000000003</c:v>
                </c:pt>
                <c:pt idx="278">
                  <c:v>127.90000000000002</c:v>
                </c:pt>
                <c:pt idx="279">
                  <c:v>128.00000000000003</c:v>
                </c:pt>
                <c:pt idx="280">
                  <c:v>128.10000000000002</c:v>
                </c:pt>
                <c:pt idx="281">
                  <c:v>128.20000000000002</c:v>
                </c:pt>
                <c:pt idx="282">
                  <c:v>128.3</c:v>
                </c:pt>
                <c:pt idx="283">
                  <c:v>128.4</c:v>
                </c:pt>
                <c:pt idx="284">
                  <c:v>128.5</c:v>
                </c:pt>
                <c:pt idx="285">
                  <c:v>128.6</c:v>
                </c:pt>
                <c:pt idx="286">
                  <c:v>128.7</c:v>
                </c:pt>
                <c:pt idx="287">
                  <c:v>128.79999999999998</c:v>
                </c:pt>
                <c:pt idx="288">
                  <c:v>128.9</c:v>
                </c:pt>
                <c:pt idx="289">
                  <c:v>129</c:v>
                </c:pt>
                <c:pt idx="290">
                  <c:v>129.1</c:v>
                </c:pt>
                <c:pt idx="291">
                  <c:v>129.2</c:v>
                </c:pt>
                <c:pt idx="292">
                  <c:v>129.29999999999998</c:v>
                </c:pt>
                <c:pt idx="293">
                  <c:v>129.4</c:v>
                </c:pt>
                <c:pt idx="294">
                  <c:v>129.5</c:v>
                </c:pt>
                <c:pt idx="295">
                  <c:v>129.6</c:v>
                </c:pt>
                <c:pt idx="296">
                  <c:v>129.70000000000002</c:v>
                </c:pt>
                <c:pt idx="297">
                  <c:v>129.8</c:v>
                </c:pt>
                <c:pt idx="298">
                  <c:v>129.9</c:v>
                </c:pt>
                <c:pt idx="299">
                  <c:v>130.00000000000003</c:v>
                </c:pt>
                <c:pt idx="300">
                  <c:v>130.10000000000002</c:v>
                </c:pt>
                <c:pt idx="301">
                  <c:v>130.20000000000002</c:v>
                </c:pt>
                <c:pt idx="302">
                  <c:v>130.3</c:v>
                </c:pt>
                <c:pt idx="303">
                  <c:v>130.4</c:v>
                </c:pt>
                <c:pt idx="304">
                  <c:v>130.5</c:v>
                </c:pt>
                <c:pt idx="305">
                  <c:v>130.6</c:v>
                </c:pt>
                <c:pt idx="306">
                  <c:v>130.7</c:v>
                </c:pt>
                <c:pt idx="307">
                  <c:v>130.79999999999998</c:v>
                </c:pt>
                <c:pt idx="308">
                  <c:v>130.89999999999998</c:v>
                </c:pt>
                <c:pt idx="309">
                  <c:v>130.99999999999997</c:v>
                </c:pt>
                <c:pt idx="310">
                  <c:v>131.1</c:v>
                </c:pt>
                <c:pt idx="311">
                  <c:v>131.2</c:v>
                </c:pt>
                <c:pt idx="312">
                  <c:v>131.29999999999998</c:v>
                </c:pt>
                <c:pt idx="313">
                  <c:v>131.4</c:v>
                </c:pt>
                <c:pt idx="314">
                  <c:v>131.5</c:v>
                </c:pt>
                <c:pt idx="315">
                  <c:v>131.6</c:v>
                </c:pt>
                <c:pt idx="316">
                  <c:v>131.7</c:v>
                </c:pt>
                <c:pt idx="317">
                  <c:v>131.79999999999998</c:v>
                </c:pt>
                <c:pt idx="318">
                  <c:v>131.9</c:v>
                </c:pt>
                <c:pt idx="319">
                  <c:v>132</c:v>
                </c:pt>
                <c:pt idx="320">
                  <c:v>132.1</c:v>
                </c:pt>
                <c:pt idx="321">
                  <c:v>132.20000000000002</c:v>
                </c:pt>
                <c:pt idx="322">
                  <c:v>132.3</c:v>
                </c:pt>
                <c:pt idx="323">
                  <c:v>132.4</c:v>
                </c:pt>
                <c:pt idx="324">
                  <c:v>132.50000000000003</c:v>
                </c:pt>
                <c:pt idx="325">
                  <c:v>132.60000000000002</c:v>
                </c:pt>
                <c:pt idx="326">
                  <c:v>132.70000000000002</c:v>
                </c:pt>
                <c:pt idx="327">
                  <c:v>132.8</c:v>
                </c:pt>
                <c:pt idx="328">
                  <c:v>132.9</c:v>
                </c:pt>
                <c:pt idx="329">
                  <c:v>133</c:v>
                </c:pt>
                <c:pt idx="330">
                  <c:v>133.1</c:v>
                </c:pt>
                <c:pt idx="331">
                  <c:v>133.2</c:v>
                </c:pt>
                <c:pt idx="332">
                  <c:v>133.29999999999998</c:v>
                </c:pt>
                <c:pt idx="333">
                  <c:v>133.39999999999998</c:v>
                </c:pt>
                <c:pt idx="334">
                  <c:v>133.49999999999997</c:v>
                </c:pt>
                <c:pt idx="335">
                  <c:v>133.6</c:v>
                </c:pt>
                <c:pt idx="336">
                  <c:v>133.7</c:v>
                </c:pt>
                <c:pt idx="337">
                  <c:v>133.79999999999998</c:v>
                </c:pt>
                <c:pt idx="338">
                  <c:v>133.9</c:v>
                </c:pt>
                <c:pt idx="339">
                  <c:v>134</c:v>
                </c:pt>
                <c:pt idx="340">
                  <c:v>134.1</c:v>
                </c:pt>
                <c:pt idx="341">
                  <c:v>134.2</c:v>
                </c:pt>
                <c:pt idx="342">
                  <c:v>134.29999999999998</c:v>
                </c:pt>
                <c:pt idx="343">
                  <c:v>134.4</c:v>
                </c:pt>
                <c:pt idx="344">
                  <c:v>134.5</c:v>
                </c:pt>
                <c:pt idx="345">
                  <c:v>134.6</c:v>
                </c:pt>
                <c:pt idx="346">
                  <c:v>134.70000000000002</c:v>
                </c:pt>
                <c:pt idx="347">
                  <c:v>134.8</c:v>
                </c:pt>
                <c:pt idx="348">
                  <c:v>134.9</c:v>
                </c:pt>
                <c:pt idx="349">
                  <c:v>135.00000000000003</c:v>
                </c:pt>
                <c:pt idx="350">
                  <c:v>135.10000000000002</c:v>
                </c:pt>
                <c:pt idx="351">
                  <c:v>135.20000000000002</c:v>
                </c:pt>
                <c:pt idx="352">
                  <c:v>135.3</c:v>
                </c:pt>
                <c:pt idx="353">
                  <c:v>135.4</c:v>
                </c:pt>
                <c:pt idx="354">
                  <c:v>135.5</c:v>
                </c:pt>
                <c:pt idx="355">
                  <c:v>135.6</c:v>
                </c:pt>
                <c:pt idx="356">
                  <c:v>135.7</c:v>
                </c:pt>
                <c:pt idx="357">
                  <c:v>135.79999999999998</c:v>
                </c:pt>
                <c:pt idx="358">
                  <c:v>135.89999999999998</c:v>
                </c:pt>
                <c:pt idx="359">
                  <c:v>135.99999999999997</c:v>
                </c:pt>
                <c:pt idx="360">
                  <c:v>136.1</c:v>
                </c:pt>
                <c:pt idx="361">
                  <c:v>136.2</c:v>
                </c:pt>
                <c:pt idx="362">
                  <c:v>136.29999999999998</c:v>
                </c:pt>
                <c:pt idx="363">
                  <c:v>136.4</c:v>
                </c:pt>
                <c:pt idx="364">
                  <c:v>136.5</c:v>
                </c:pt>
              </c:numCache>
            </c:numRef>
          </c:yVal>
          <c:smooth val="1"/>
        </c:ser>
        <c:axId val="3431400"/>
        <c:axId val="30882601"/>
      </c:scatterChart>
      <c:valAx>
        <c:axId val="343140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期日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882601"/>
        <c:crosses val="autoZero"/>
        <c:crossBetween val="midCat"/>
        <c:dispUnits/>
      </c:valAx>
      <c:valAx>
        <c:axId val="30882601"/>
        <c:scaling>
          <c:orientation val="minMax"/>
          <c:max val="11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販売数量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3431400"/>
        <c:crosses val="autoZero"/>
        <c:crossBetween val="midCat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725"/>
          <c:y val="0.07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02625"/>
          <c:w val="0.8755"/>
          <c:h val="0.89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'ホルト法 (2)'!$B$3</c:f>
              <c:strCache>
                <c:ptCount val="1"/>
                <c:pt idx="0">
                  <c:v>実績値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'ホルト法 (2)'!$A$4:$A$368</c:f>
              <c:num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'ホルト法 (2)'!$B$4:$B$368</c:f>
              <c:numCache>
                <c:ptCount val="365"/>
                <c:pt idx="0">
                  <c:v>100.69798993405001</c:v>
                </c:pt>
                <c:pt idx="1">
                  <c:v>101.39512947488251</c:v>
                </c:pt>
                <c:pt idx="2">
                  <c:v>102.09056926535307</c:v>
                </c:pt>
                <c:pt idx="3">
                  <c:v>102.78346201920131</c:v>
                </c:pt>
                <c:pt idx="4">
                  <c:v>103.4729635533386</c:v>
                </c:pt>
                <c:pt idx="5">
                  <c:v>104.15823381635519</c:v>
                </c:pt>
                <c:pt idx="6">
                  <c:v>104.83843791199335</c:v>
                </c:pt>
                <c:pt idx="7">
                  <c:v>105.51274711633998</c:v>
                </c:pt>
                <c:pt idx="8">
                  <c:v>106.18033988749895</c:v>
                </c:pt>
                <c:pt idx="9">
                  <c:v>106.84040286651337</c:v>
                </c:pt>
                <c:pt idx="10">
                  <c:v>107.49213186831824</c:v>
                </c:pt>
                <c:pt idx="11">
                  <c:v>108.134732861516</c:v>
                </c:pt>
                <c:pt idx="12">
                  <c:v>108.76742293578155</c:v>
                </c:pt>
                <c:pt idx="13">
                  <c:v>109.38943125571782</c:v>
                </c:pt>
                <c:pt idx="14">
                  <c:v>110</c:v>
                </c:pt>
                <c:pt idx="15">
                  <c:v>110.59838528466409</c:v>
                </c:pt>
                <c:pt idx="16">
                  <c:v>111.18385806941494</c:v>
                </c:pt>
                <c:pt idx="17">
                  <c:v>111.75570504584947</c:v>
                </c:pt>
                <c:pt idx="18">
                  <c:v>112.31322950651317</c:v>
                </c:pt>
                <c:pt idx="19">
                  <c:v>112.85575219373078</c:v>
                </c:pt>
                <c:pt idx="20">
                  <c:v>113.38261212717717</c:v>
                </c:pt>
                <c:pt idx="21">
                  <c:v>113.89316740917994</c:v>
                </c:pt>
                <c:pt idx="22">
                  <c:v>114.38679600677303</c:v>
                </c:pt>
                <c:pt idx="23">
                  <c:v>114.86289650954788</c:v>
                </c:pt>
                <c:pt idx="24">
                  <c:v>115.32088886237956</c:v>
                </c:pt>
                <c:pt idx="25">
                  <c:v>115.76021507213444</c:v>
                </c:pt>
                <c:pt idx="26">
                  <c:v>116.18033988749895</c:v>
                </c:pt>
                <c:pt idx="27">
                  <c:v>116.58075145110084</c:v>
                </c:pt>
                <c:pt idx="28">
                  <c:v>116.96096192312852</c:v>
                </c:pt>
                <c:pt idx="29">
                  <c:v>117.32050807568876</c:v>
                </c:pt>
                <c:pt idx="30">
                  <c:v>117.65895185717854</c:v>
                </c:pt>
                <c:pt idx="31">
                  <c:v>117.97588092598335</c:v>
                </c:pt>
                <c:pt idx="32">
                  <c:v>118.27090915285201</c:v>
                </c:pt>
                <c:pt idx="33">
                  <c:v>118.54367709133575</c:v>
                </c:pt>
                <c:pt idx="34">
                  <c:v>118.79385241571816</c:v>
                </c:pt>
                <c:pt idx="35">
                  <c:v>119.02113032590307</c:v>
                </c:pt>
                <c:pt idx="36">
                  <c:v>119.22523391876638</c:v>
                </c:pt>
                <c:pt idx="37">
                  <c:v>119.40591452551993</c:v>
                </c:pt>
                <c:pt idx="38">
                  <c:v>119.56295201467611</c:v>
                </c:pt>
                <c:pt idx="39">
                  <c:v>119.69615506024417</c:v>
                </c:pt>
                <c:pt idx="40">
                  <c:v>119.8053613748314</c:v>
                </c:pt>
                <c:pt idx="41">
                  <c:v>119.89043790736547</c:v>
                </c:pt>
                <c:pt idx="42">
                  <c:v>119.95128100519648</c:v>
                </c:pt>
                <c:pt idx="43">
                  <c:v>119.98781654038191</c:v>
                </c:pt>
                <c:pt idx="44">
                  <c:v>120</c:v>
                </c:pt>
                <c:pt idx="45">
                  <c:v>119.98781654038191</c:v>
                </c:pt>
                <c:pt idx="46">
                  <c:v>119.95128100519648</c:v>
                </c:pt>
                <c:pt idx="47">
                  <c:v>119.89043790736547</c:v>
                </c:pt>
                <c:pt idx="48">
                  <c:v>119.8053613748314</c:v>
                </c:pt>
                <c:pt idx="49">
                  <c:v>119.69615506024417</c:v>
                </c:pt>
                <c:pt idx="50">
                  <c:v>119.56295201467611</c:v>
                </c:pt>
                <c:pt idx="51">
                  <c:v>119.40591452551993</c:v>
                </c:pt>
                <c:pt idx="52">
                  <c:v>119.22523391876638</c:v>
                </c:pt>
                <c:pt idx="53">
                  <c:v>119.02113032590307</c:v>
                </c:pt>
                <c:pt idx="54">
                  <c:v>118.79385241571816</c:v>
                </c:pt>
                <c:pt idx="55">
                  <c:v>118.54367709133575</c:v>
                </c:pt>
                <c:pt idx="56">
                  <c:v>118.27090915285203</c:v>
                </c:pt>
                <c:pt idx="57">
                  <c:v>117.97588092598335</c:v>
                </c:pt>
                <c:pt idx="58">
                  <c:v>117.65895185717855</c:v>
                </c:pt>
                <c:pt idx="59">
                  <c:v>117.32050807568878</c:v>
                </c:pt>
                <c:pt idx="60">
                  <c:v>116.96096192312852</c:v>
                </c:pt>
                <c:pt idx="61">
                  <c:v>116.58075145110084</c:v>
                </c:pt>
                <c:pt idx="62">
                  <c:v>116.18033988749895</c:v>
                </c:pt>
                <c:pt idx="63">
                  <c:v>115.76021507213444</c:v>
                </c:pt>
                <c:pt idx="64">
                  <c:v>115.32088886237956</c:v>
                </c:pt>
                <c:pt idx="65">
                  <c:v>114.86289650954788</c:v>
                </c:pt>
                <c:pt idx="66">
                  <c:v>114.38679600677303</c:v>
                </c:pt>
                <c:pt idx="67">
                  <c:v>113.89316740917994</c:v>
                </c:pt>
                <c:pt idx="68">
                  <c:v>113.38261212717717</c:v>
                </c:pt>
                <c:pt idx="69">
                  <c:v>112.8557521937308</c:v>
                </c:pt>
                <c:pt idx="70">
                  <c:v>112.31322950651317</c:v>
                </c:pt>
                <c:pt idx="71">
                  <c:v>111.75570504584947</c:v>
                </c:pt>
                <c:pt idx="72">
                  <c:v>111.18385806941494</c:v>
                </c:pt>
                <c:pt idx="73">
                  <c:v>110.59838528466409</c:v>
                </c:pt>
                <c:pt idx="74">
                  <c:v>110</c:v>
                </c:pt>
                <c:pt idx="75">
                  <c:v>109.38943125571782</c:v>
                </c:pt>
                <c:pt idx="76">
                  <c:v>108.76742293578155</c:v>
                </c:pt>
                <c:pt idx="77">
                  <c:v>108.13473286151601</c:v>
                </c:pt>
                <c:pt idx="78">
                  <c:v>107.49213186831824</c:v>
                </c:pt>
                <c:pt idx="79">
                  <c:v>106.84040286651337</c:v>
                </c:pt>
                <c:pt idx="80">
                  <c:v>106.18033988749895</c:v>
                </c:pt>
                <c:pt idx="81">
                  <c:v>105.51274711634</c:v>
                </c:pt>
                <c:pt idx="82">
                  <c:v>104.83843791199335</c:v>
                </c:pt>
                <c:pt idx="83">
                  <c:v>104.15823381635519</c:v>
                </c:pt>
                <c:pt idx="84">
                  <c:v>103.4729635533386</c:v>
                </c:pt>
                <c:pt idx="85">
                  <c:v>102.78346201920131</c:v>
                </c:pt>
                <c:pt idx="86">
                  <c:v>102.09056926535307</c:v>
                </c:pt>
                <c:pt idx="87">
                  <c:v>101.39512947488251</c:v>
                </c:pt>
                <c:pt idx="88">
                  <c:v>100.69798993405001</c:v>
                </c:pt>
                <c:pt idx="89">
                  <c:v>100</c:v>
                </c:pt>
                <c:pt idx="90">
                  <c:v>99.30201006594999</c:v>
                </c:pt>
                <c:pt idx="91">
                  <c:v>98.6048705251175</c:v>
                </c:pt>
                <c:pt idx="92">
                  <c:v>97.90943073464693</c:v>
                </c:pt>
                <c:pt idx="93">
                  <c:v>97.21653798079869</c:v>
                </c:pt>
                <c:pt idx="94">
                  <c:v>96.52703644666138</c:v>
                </c:pt>
                <c:pt idx="95">
                  <c:v>95.84176618364482</c:v>
                </c:pt>
                <c:pt idx="96">
                  <c:v>95.16156208800665</c:v>
                </c:pt>
                <c:pt idx="97">
                  <c:v>94.48725288366002</c:v>
                </c:pt>
                <c:pt idx="98">
                  <c:v>93.81966011250104</c:v>
                </c:pt>
                <c:pt idx="99">
                  <c:v>93.15959713348663</c:v>
                </c:pt>
                <c:pt idx="100">
                  <c:v>92.50786813168176</c:v>
                </c:pt>
                <c:pt idx="101">
                  <c:v>91.865267138484</c:v>
                </c:pt>
                <c:pt idx="102">
                  <c:v>91.23257706421846</c:v>
                </c:pt>
                <c:pt idx="103">
                  <c:v>90.61056874428218</c:v>
                </c:pt>
                <c:pt idx="104">
                  <c:v>90</c:v>
                </c:pt>
                <c:pt idx="105">
                  <c:v>89.40161471533591</c:v>
                </c:pt>
                <c:pt idx="106">
                  <c:v>88.81614193058506</c:v>
                </c:pt>
                <c:pt idx="107">
                  <c:v>88.24429495415055</c:v>
                </c:pt>
                <c:pt idx="108">
                  <c:v>87.68677049348685</c:v>
                </c:pt>
                <c:pt idx="109">
                  <c:v>87.14424780626922</c:v>
                </c:pt>
                <c:pt idx="110">
                  <c:v>86.61738787282283</c:v>
                </c:pt>
                <c:pt idx="111">
                  <c:v>86.10683259082005</c:v>
                </c:pt>
                <c:pt idx="112">
                  <c:v>85.61320399322699</c:v>
                </c:pt>
                <c:pt idx="113">
                  <c:v>85.13710349045212</c:v>
                </c:pt>
                <c:pt idx="114">
                  <c:v>84.67911113762044</c:v>
                </c:pt>
                <c:pt idx="115">
                  <c:v>84.23978492786556</c:v>
                </c:pt>
                <c:pt idx="116">
                  <c:v>83.81966011250105</c:v>
                </c:pt>
                <c:pt idx="117">
                  <c:v>83.41924854889918</c:v>
                </c:pt>
                <c:pt idx="118">
                  <c:v>83.03903807687148</c:v>
                </c:pt>
                <c:pt idx="119">
                  <c:v>82.67949192431124</c:v>
                </c:pt>
                <c:pt idx="120">
                  <c:v>82.34104814282146</c:v>
                </c:pt>
                <c:pt idx="121">
                  <c:v>82.02411907401667</c:v>
                </c:pt>
                <c:pt idx="122">
                  <c:v>81.72909084714797</c:v>
                </c:pt>
                <c:pt idx="123">
                  <c:v>81.45632290866425</c:v>
                </c:pt>
                <c:pt idx="124">
                  <c:v>81.20614758428184</c:v>
                </c:pt>
                <c:pt idx="125">
                  <c:v>80.97886967409693</c:v>
                </c:pt>
                <c:pt idx="126">
                  <c:v>80.77476608123362</c:v>
                </c:pt>
                <c:pt idx="127">
                  <c:v>80.59408547448007</c:v>
                </c:pt>
                <c:pt idx="128">
                  <c:v>80.43704798532389</c:v>
                </c:pt>
                <c:pt idx="129">
                  <c:v>80.30384493975583</c:v>
                </c:pt>
                <c:pt idx="130">
                  <c:v>80.1946386251686</c:v>
                </c:pt>
                <c:pt idx="131">
                  <c:v>80.10956209263453</c:v>
                </c:pt>
                <c:pt idx="132">
                  <c:v>80.04871899480352</c:v>
                </c:pt>
                <c:pt idx="133">
                  <c:v>80.01218345961809</c:v>
                </c:pt>
                <c:pt idx="134">
                  <c:v>80</c:v>
                </c:pt>
                <c:pt idx="135">
                  <c:v>80.01218345961809</c:v>
                </c:pt>
                <c:pt idx="136">
                  <c:v>80.04871899480352</c:v>
                </c:pt>
                <c:pt idx="137">
                  <c:v>80.10956209263453</c:v>
                </c:pt>
                <c:pt idx="138">
                  <c:v>80.1946386251686</c:v>
                </c:pt>
                <c:pt idx="139">
                  <c:v>80.30384493975583</c:v>
                </c:pt>
                <c:pt idx="140">
                  <c:v>80.43704798532389</c:v>
                </c:pt>
                <c:pt idx="141">
                  <c:v>80.59408547448007</c:v>
                </c:pt>
                <c:pt idx="142">
                  <c:v>80.77476608123362</c:v>
                </c:pt>
                <c:pt idx="143">
                  <c:v>80.97886967409693</c:v>
                </c:pt>
                <c:pt idx="144">
                  <c:v>81.20614758428184</c:v>
                </c:pt>
                <c:pt idx="145">
                  <c:v>81.45632290866425</c:v>
                </c:pt>
                <c:pt idx="146">
                  <c:v>81.72909084714799</c:v>
                </c:pt>
                <c:pt idx="147">
                  <c:v>82.02411907401665</c:v>
                </c:pt>
                <c:pt idx="148">
                  <c:v>82.34104814282145</c:v>
                </c:pt>
                <c:pt idx="149">
                  <c:v>82.67949192431124</c:v>
                </c:pt>
                <c:pt idx="150">
                  <c:v>83.03903807687148</c:v>
                </c:pt>
                <c:pt idx="151">
                  <c:v>83.41924854889916</c:v>
                </c:pt>
                <c:pt idx="152">
                  <c:v>83.81966011250105</c:v>
                </c:pt>
                <c:pt idx="153">
                  <c:v>84.23978492786557</c:v>
                </c:pt>
                <c:pt idx="154">
                  <c:v>84.67911113762044</c:v>
                </c:pt>
                <c:pt idx="155">
                  <c:v>85.1371034904521</c:v>
                </c:pt>
                <c:pt idx="156">
                  <c:v>85.61320399322696</c:v>
                </c:pt>
                <c:pt idx="157">
                  <c:v>86.10683259082005</c:v>
                </c:pt>
                <c:pt idx="158">
                  <c:v>86.61738787282283</c:v>
                </c:pt>
                <c:pt idx="159">
                  <c:v>87.1442478062692</c:v>
                </c:pt>
                <c:pt idx="160">
                  <c:v>87.68677049348682</c:v>
                </c:pt>
                <c:pt idx="161">
                  <c:v>88.24429495415053</c:v>
                </c:pt>
                <c:pt idx="162">
                  <c:v>88.81614193058505</c:v>
                </c:pt>
                <c:pt idx="163">
                  <c:v>89.40161471533588</c:v>
                </c:pt>
                <c:pt idx="164">
                  <c:v>89.99999999999999</c:v>
                </c:pt>
                <c:pt idx="165">
                  <c:v>90.61056874428218</c:v>
                </c:pt>
                <c:pt idx="166">
                  <c:v>91.23257706421846</c:v>
                </c:pt>
                <c:pt idx="167">
                  <c:v>91.865267138484</c:v>
                </c:pt>
                <c:pt idx="168">
                  <c:v>92.50786813168175</c:v>
                </c:pt>
                <c:pt idx="169">
                  <c:v>93.15959713348663</c:v>
                </c:pt>
                <c:pt idx="170">
                  <c:v>93.81966011250105</c:v>
                </c:pt>
                <c:pt idx="171">
                  <c:v>94.48725288366</c:v>
                </c:pt>
                <c:pt idx="172">
                  <c:v>95.16156208800665</c:v>
                </c:pt>
                <c:pt idx="173">
                  <c:v>95.84176618364481</c:v>
                </c:pt>
                <c:pt idx="174">
                  <c:v>96.52703644666137</c:v>
                </c:pt>
                <c:pt idx="175">
                  <c:v>97.21653798079868</c:v>
                </c:pt>
                <c:pt idx="176">
                  <c:v>97.90943073464693</c:v>
                </c:pt>
                <c:pt idx="177">
                  <c:v>98.6048705251175</c:v>
                </c:pt>
                <c:pt idx="178">
                  <c:v>99.30201006594999</c:v>
                </c:pt>
                <c:pt idx="179">
                  <c:v>100</c:v>
                </c:pt>
                <c:pt idx="180">
                  <c:v>100.69798993405</c:v>
                </c:pt>
                <c:pt idx="181">
                  <c:v>101.39512947488251</c:v>
                </c:pt>
                <c:pt idx="182">
                  <c:v>102.09056926535305</c:v>
                </c:pt>
                <c:pt idx="183">
                  <c:v>102.7834620192013</c:v>
                </c:pt>
                <c:pt idx="184">
                  <c:v>103.4729635533386</c:v>
                </c:pt>
                <c:pt idx="185">
                  <c:v>104.15823381635516</c:v>
                </c:pt>
                <c:pt idx="186">
                  <c:v>104.83843791199337</c:v>
                </c:pt>
                <c:pt idx="187">
                  <c:v>105.51274711633998</c:v>
                </c:pt>
                <c:pt idx="188">
                  <c:v>106.18033988749895</c:v>
                </c:pt>
                <c:pt idx="189">
                  <c:v>106.84040286651337</c:v>
                </c:pt>
                <c:pt idx="190">
                  <c:v>107.49213186831824</c:v>
                </c:pt>
                <c:pt idx="191">
                  <c:v>108.134732861516</c:v>
                </c:pt>
                <c:pt idx="192">
                  <c:v>108.76742293578155</c:v>
                </c:pt>
                <c:pt idx="193">
                  <c:v>109.38943125571781</c:v>
                </c:pt>
                <c:pt idx="194">
                  <c:v>109.99999999999999</c:v>
                </c:pt>
                <c:pt idx="195">
                  <c:v>110.59838528466409</c:v>
                </c:pt>
                <c:pt idx="196">
                  <c:v>111.18385806941492</c:v>
                </c:pt>
                <c:pt idx="197">
                  <c:v>111.75570504584947</c:v>
                </c:pt>
                <c:pt idx="198">
                  <c:v>112.31322950651317</c:v>
                </c:pt>
                <c:pt idx="199">
                  <c:v>112.85575219373078</c:v>
                </c:pt>
                <c:pt idx="200">
                  <c:v>113.38261212717717</c:v>
                </c:pt>
                <c:pt idx="201">
                  <c:v>113.89316740917994</c:v>
                </c:pt>
                <c:pt idx="202">
                  <c:v>114.38679600677301</c:v>
                </c:pt>
                <c:pt idx="203">
                  <c:v>114.86289650954788</c:v>
                </c:pt>
                <c:pt idx="204">
                  <c:v>115.32088886237956</c:v>
                </c:pt>
                <c:pt idx="205">
                  <c:v>115.76021507213443</c:v>
                </c:pt>
                <c:pt idx="206">
                  <c:v>116.18033988749893</c:v>
                </c:pt>
                <c:pt idx="207">
                  <c:v>116.58075145110084</c:v>
                </c:pt>
                <c:pt idx="208">
                  <c:v>116.96096192312851</c:v>
                </c:pt>
                <c:pt idx="209">
                  <c:v>117.32050807568878</c:v>
                </c:pt>
                <c:pt idx="210">
                  <c:v>117.65895185717854</c:v>
                </c:pt>
                <c:pt idx="211">
                  <c:v>117.97588092598333</c:v>
                </c:pt>
                <c:pt idx="212">
                  <c:v>118.27090915285201</c:v>
                </c:pt>
                <c:pt idx="213">
                  <c:v>118.54367709133575</c:v>
                </c:pt>
                <c:pt idx="214">
                  <c:v>118.79385241571816</c:v>
                </c:pt>
                <c:pt idx="215">
                  <c:v>119.02113032590307</c:v>
                </c:pt>
                <c:pt idx="216">
                  <c:v>119.22523391876638</c:v>
                </c:pt>
                <c:pt idx="217">
                  <c:v>119.40591452551993</c:v>
                </c:pt>
                <c:pt idx="218">
                  <c:v>119.56295201467611</c:v>
                </c:pt>
                <c:pt idx="219">
                  <c:v>119.69615506024417</c:v>
                </c:pt>
                <c:pt idx="220">
                  <c:v>119.8053613748314</c:v>
                </c:pt>
                <c:pt idx="221">
                  <c:v>119.89043790736547</c:v>
                </c:pt>
                <c:pt idx="222">
                  <c:v>119.95128100519648</c:v>
                </c:pt>
                <c:pt idx="223">
                  <c:v>119.98781654038191</c:v>
                </c:pt>
                <c:pt idx="224">
                  <c:v>120</c:v>
                </c:pt>
                <c:pt idx="225">
                  <c:v>119.98781654038191</c:v>
                </c:pt>
                <c:pt idx="226">
                  <c:v>119.95128100519648</c:v>
                </c:pt>
                <c:pt idx="227">
                  <c:v>119.89043790736547</c:v>
                </c:pt>
                <c:pt idx="228">
                  <c:v>119.8053613748314</c:v>
                </c:pt>
                <c:pt idx="229">
                  <c:v>119.69615506024417</c:v>
                </c:pt>
                <c:pt idx="230">
                  <c:v>119.56295201467611</c:v>
                </c:pt>
                <c:pt idx="231">
                  <c:v>119.40591452551993</c:v>
                </c:pt>
                <c:pt idx="232">
                  <c:v>119.22523391876638</c:v>
                </c:pt>
                <c:pt idx="233">
                  <c:v>119.02113032590307</c:v>
                </c:pt>
                <c:pt idx="234">
                  <c:v>118.79385241571818</c:v>
                </c:pt>
                <c:pt idx="235">
                  <c:v>118.54367709133575</c:v>
                </c:pt>
                <c:pt idx="236">
                  <c:v>118.27090915285201</c:v>
                </c:pt>
                <c:pt idx="237">
                  <c:v>117.97588092598335</c:v>
                </c:pt>
                <c:pt idx="238">
                  <c:v>117.65895185717855</c:v>
                </c:pt>
                <c:pt idx="239">
                  <c:v>117.32050807568878</c:v>
                </c:pt>
                <c:pt idx="240">
                  <c:v>116.96096192312851</c:v>
                </c:pt>
                <c:pt idx="241">
                  <c:v>116.58075145110084</c:v>
                </c:pt>
                <c:pt idx="242">
                  <c:v>116.18033988749895</c:v>
                </c:pt>
                <c:pt idx="243">
                  <c:v>115.76021507213446</c:v>
                </c:pt>
                <c:pt idx="244">
                  <c:v>115.32088886237958</c:v>
                </c:pt>
                <c:pt idx="245">
                  <c:v>114.86289650954788</c:v>
                </c:pt>
                <c:pt idx="246">
                  <c:v>114.38679600677303</c:v>
                </c:pt>
                <c:pt idx="247">
                  <c:v>113.89316740917995</c:v>
                </c:pt>
                <c:pt idx="248">
                  <c:v>113.38261212717718</c:v>
                </c:pt>
                <c:pt idx="249">
                  <c:v>112.85575219373081</c:v>
                </c:pt>
                <c:pt idx="250">
                  <c:v>112.31322950651317</c:v>
                </c:pt>
                <c:pt idx="251">
                  <c:v>111.75570504584947</c:v>
                </c:pt>
                <c:pt idx="252">
                  <c:v>111.18385806941495</c:v>
                </c:pt>
                <c:pt idx="253">
                  <c:v>110.59838528466409</c:v>
                </c:pt>
                <c:pt idx="254">
                  <c:v>110</c:v>
                </c:pt>
                <c:pt idx="255">
                  <c:v>109.38943125571782</c:v>
                </c:pt>
                <c:pt idx="256">
                  <c:v>108.76742293578155</c:v>
                </c:pt>
                <c:pt idx="257">
                  <c:v>108.13473286151603</c:v>
                </c:pt>
                <c:pt idx="258">
                  <c:v>107.49213186831827</c:v>
                </c:pt>
                <c:pt idx="259">
                  <c:v>106.84040286651337</c:v>
                </c:pt>
                <c:pt idx="260">
                  <c:v>106.18033988749896</c:v>
                </c:pt>
                <c:pt idx="261">
                  <c:v>105.51274711633997</c:v>
                </c:pt>
                <c:pt idx="262">
                  <c:v>104.83843791199334</c:v>
                </c:pt>
                <c:pt idx="263">
                  <c:v>104.15823381635518</c:v>
                </c:pt>
                <c:pt idx="264">
                  <c:v>103.47296355333862</c:v>
                </c:pt>
                <c:pt idx="265">
                  <c:v>102.78346201920132</c:v>
                </c:pt>
                <c:pt idx="266">
                  <c:v>102.09056926535308</c:v>
                </c:pt>
                <c:pt idx="267">
                  <c:v>101.39512947488254</c:v>
                </c:pt>
                <c:pt idx="268">
                  <c:v>100.69798993405001</c:v>
                </c:pt>
                <c:pt idx="269">
                  <c:v>100.00000000000001</c:v>
                </c:pt>
                <c:pt idx="270">
                  <c:v>99.30201006595</c:v>
                </c:pt>
                <c:pt idx="271">
                  <c:v>98.60487052511748</c:v>
                </c:pt>
                <c:pt idx="272">
                  <c:v>97.90943073464693</c:v>
                </c:pt>
                <c:pt idx="273">
                  <c:v>97.21653798079869</c:v>
                </c:pt>
                <c:pt idx="274">
                  <c:v>96.5270364466614</c:v>
                </c:pt>
                <c:pt idx="275">
                  <c:v>95.84176618364484</c:v>
                </c:pt>
                <c:pt idx="276">
                  <c:v>95.16156208800663</c:v>
                </c:pt>
                <c:pt idx="277">
                  <c:v>94.48725288366002</c:v>
                </c:pt>
                <c:pt idx="278">
                  <c:v>93.81966011250105</c:v>
                </c:pt>
                <c:pt idx="279">
                  <c:v>93.15959713348664</c:v>
                </c:pt>
                <c:pt idx="280">
                  <c:v>92.50786813168178</c:v>
                </c:pt>
                <c:pt idx="281">
                  <c:v>91.86526713848403</c:v>
                </c:pt>
                <c:pt idx="282">
                  <c:v>91.23257706421846</c:v>
                </c:pt>
                <c:pt idx="283">
                  <c:v>90.61056874428219</c:v>
                </c:pt>
                <c:pt idx="284">
                  <c:v>89.99999999999999</c:v>
                </c:pt>
                <c:pt idx="285">
                  <c:v>89.4016147153359</c:v>
                </c:pt>
                <c:pt idx="286">
                  <c:v>88.81614193058506</c:v>
                </c:pt>
                <c:pt idx="287">
                  <c:v>88.24429495415055</c:v>
                </c:pt>
                <c:pt idx="288">
                  <c:v>87.68677049348685</c:v>
                </c:pt>
                <c:pt idx="289">
                  <c:v>87.14424780626923</c:v>
                </c:pt>
                <c:pt idx="290">
                  <c:v>86.61738787282286</c:v>
                </c:pt>
                <c:pt idx="291">
                  <c:v>86.10683259082006</c:v>
                </c:pt>
                <c:pt idx="292">
                  <c:v>85.61320399322699</c:v>
                </c:pt>
                <c:pt idx="293">
                  <c:v>85.1371034904521</c:v>
                </c:pt>
                <c:pt idx="294">
                  <c:v>84.67911113762044</c:v>
                </c:pt>
                <c:pt idx="295">
                  <c:v>84.23978492786556</c:v>
                </c:pt>
                <c:pt idx="296">
                  <c:v>83.81966011250105</c:v>
                </c:pt>
                <c:pt idx="297">
                  <c:v>83.41924854889918</c:v>
                </c:pt>
                <c:pt idx="298">
                  <c:v>83.03903807687149</c:v>
                </c:pt>
                <c:pt idx="299">
                  <c:v>82.67949192431122</c:v>
                </c:pt>
                <c:pt idx="300">
                  <c:v>82.34104814282146</c:v>
                </c:pt>
                <c:pt idx="301">
                  <c:v>82.02411907401667</c:v>
                </c:pt>
                <c:pt idx="302">
                  <c:v>81.72909084714799</c:v>
                </c:pt>
                <c:pt idx="303">
                  <c:v>81.45632290866426</c:v>
                </c:pt>
                <c:pt idx="304">
                  <c:v>81.20614758428184</c:v>
                </c:pt>
                <c:pt idx="305">
                  <c:v>80.97886967409693</c:v>
                </c:pt>
                <c:pt idx="306">
                  <c:v>80.77476608123362</c:v>
                </c:pt>
                <c:pt idx="307">
                  <c:v>80.59408547448007</c:v>
                </c:pt>
                <c:pt idx="308">
                  <c:v>80.43704798532389</c:v>
                </c:pt>
                <c:pt idx="309">
                  <c:v>80.30384493975583</c:v>
                </c:pt>
                <c:pt idx="310">
                  <c:v>80.1946386251686</c:v>
                </c:pt>
                <c:pt idx="311">
                  <c:v>80.10956209263453</c:v>
                </c:pt>
                <c:pt idx="312">
                  <c:v>80.04871899480352</c:v>
                </c:pt>
                <c:pt idx="313">
                  <c:v>80.01218345961809</c:v>
                </c:pt>
                <c:pt idx="314">
                  <c:v>80</c:v>
                </c:pt>
                <c:pt idx="315">
                  <c:v>80.01218345961809</c:v>
                </c:pt>
                <c:pt idx="316">
                  <c:v>80.04871899480352</c:v>
                </c:pt>
                <c:pt idx="317">
                  <c:v>80.10956209263453</c:v>
                </c:pt>
                <c:pt idx="318">
                  <c:v>80.1946386251686</c:v>
                </c:pt>
                <c:pt idx="319">
                  <c:v>80.30384493975583</c:v>
                </c:pt>
                <c:pt idx="320">
                  <c:v>80.43704798532389</c:v>
                </c:pt>
                <c:pt idx="321">
                  <c:v>80.59408547448007</c:v>
                </c:pt>
                <c:pt idx="322">
                  <c:v>80.77476608123362</c:v>
                </c:pt>
                <c:pt idx="323">
                  <c:v>80.97886967409693</c:v>
                </c:pt>
                <c:pt idx="324">
                  <c:v>81.20614758428182</c:v>
                </c:pt>
                <c:pt idx="325">
                  <c:v>81.45632290866425</c:v>
                </c:pt>
                <c:pt idx="326">
                  <c:v>81.72909084714799</c:v>
                </c:pt>
                <c:pt idx="327">
                  <c:v>82.02411907401664</c:v>
                </c:pt>
                <c:pt idx="328">
                  <c:v>82.34104814282145</c:v>
                </c:pt>
                <c:pt idx="329">
                  <c:v>82.67949192431122</c:v>
                </c:pt>
                <c:pt idx="330">
                  <c:v>83.03903807687149</c:v>
                </c:pt>
                <c:pt idx="331">
                  <c:v>83.41924854889916</c:v>
                </c:pt>
                <c:pt idx="332">
                  <c:v>83.81966011250105</c:v>
                </c:pt>
                <c:pt idx="333">
                  <c:v>84.23978492786557</c:v>
                </c:pt>
                <c:pt idx="334">
                  <c:v>84.67911113762042</c:v>
                </c:pt>
                <c:pt idx="335">
                  <c:v>85.13710349045212</c:v>
                </c:pt>
                <c:pt idx="336">
                  <c:v>85.61320399322695</c:v>
                </c:pt>
                <c:pt idx="337">
                  <c:v>86.10683259082005</c:v>
                </c:pt>
                <c:pt idx="338">
                  <c:v>86.61738787282282</c:v>
                </c:pt>
                <c:pt idx="339">
                  <c:v>87.14424780626922</c:v>
                </c:pt>
                <c:pt idx="340">
                  <c:v>87.6867704934868</c:v>
                </c:pt>
                <c:pt idx="341">
                  <c:v>88.24429495415053</c:v>
                </c:pt>
                <c:pt idx="342">
                  <c:v>88.81614193058508</c:v>
                </c:pt>
                <c:pt idx="343">
                  <c:v>89.40161471533588</c:v>
                </c:pt>
                <c:pt idx="344">
                  <c:v>90</c:v>
                </c:pt>
                <c:pt idx="345">
                  <c:v>90.61056874428218</c:v>
                </c:pt>
                <c:pt idx="346">
                  <c:v>91.23257706421845</c:v>
                </c:pt>
                <c:pt idx="347">
                  <c:v>91.86526713848397</c:v>
                </c:pt>
                <c:pt idx="348">
                  <c:v>92.50786813168176</c:v>
                </c:pt>
                <c:pt idx="349">
                  <c:v>93.15959713348659</c:v>
                </c:pt>
                <c:pt idx="350">
                  <c:v>93.81966011250104</c:v>
                </c:pt>
                <c:pt idx="351">
                  <c:v>94.48725288366</c:v>
                </c:pt>
                <c:pt idx="352">
                  <c:v>95.16156208800662</c:v>
                </c:pt>
                <c:pt idx="353">
                  <c:v>95.84176618364482</c:v>
                </c:pt>
                <c:pt idx="354">
                  <c:v>96.52703644666138</c:v>
                </c:pt>
                <c:pt idx="355">
                  <c:v>97.21653798079872</c:v>
                </c:pt>
                <c:pt idx="356">
                  <c:v>97.9094307346469</c:v>
                </c:pt>
                <c:pt idx="357">
                  <c:v>98.6048705251175</c:v>
                </c:pt>
                <c:pt idx="358">
                  <c:v>99.30201006594994</c:v>
                </c:pt>
                <c:pt idx="359">
                  <c:v>99.99999999999999</c:v>
                </c:pt>
                <c:pt idx="360">
                  <c:v>100.69798993405</c:v>
                </c:pt>
                <c:pt idx="361">
                  <c:v>101.39512947488248</c:v>
                </c:pt>
                <c:pt idx="362">
                  <c:v>102.09056926535307</c:v>
                </c:pt>
                <c:pt idx="363">
                  <c:v>102.78346201920131</c:v>
                </c:pt>
                <c:pt idx="364">
                  <c:v>103.47296355333863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'ホルト法 (2)'!$F$3</c:f>
              <c:strCache>
                <c:ptCount val="1"/>
                <c:pt idx="0">
                  <c:v>ホルト法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'ホルト法 (2)'!$A$4:$A$368</c:f>
              <c:num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'ホルト法 (2)'!$F$4:$F$368</c:f>
              <c:numCache>
                <c:ptCount val="365"/>
                <c:pt idx="2">
                  <c:v>102.09226901571499</c:v>
                </c:pt>
                <c:pt idx="3">
                  <c:v>102.78931931965349</c:v>
                </c:pt>
                <c:pt idx="4">
                  <c:v>103.48614710283633</c:v>
                </c:pt>
                <c:pt idx="5">
                  <c:v>104.18257561469315</c:v>
                </c:pt>
                <c:pt idx="6">
                  <c:v>104.87838535961211</c:v>
                </c:pt>
                <c:pt idx="7">
                  <c:v>105.57331495344799</c:v>
                </c:pt>
                <c:pt idx="8">
                  <c:v>106.26706210821663</c:v>
                </c:pt>
                <c:pt idx="9">
                  <c:v>106.95928473825299</c:v>
                </c:pt>
                <c:pt idx="10">
                  <c:v>107.64960218105891</c:v>
                </c:pt>
                <c:pt idx="11">
                  <c:v>108.33759652603294</c:v>
                </c:pt>
                <c:pt idx="12">
                  <c:v>109.02281404425685</c:v>
                </c:pt>
                <c:pt idx="13">
                  <c:v>109.70476671251164</c:v>
                </c:pt>
                <c:pt idx="14">
                  <c:v>110.38293382470854</c:v>
                </c:pt>
                <c:pt idx="15">
                  <c:v>111.05676368394793</c:v>
                </c:pt>
                <c:pt idx="16">
                  <c:v>111.72567536846034</c:v>
                </c:pt>
                <c:pt idx="17">
                  <c:v>112.38906056473706</c:v>
                </c:pt>
                <c:pt idx="18">
                  <c:v>113.04628546122446</c:v>
                </c:pt>
                <c:pt idx="19">
                  <c:v>113.69669269603389</c:v>
                </c:pt>
                <c:pt idx="20">
                  <c:v>114.33960335220796</c:v>
                </c:pt>
                <c:pt idx="21">
                  <c:v>114.97431899418308</c:v>
                </c:pt>
                <c:pt idx="22">
                  <c:v>115.60012373919706</c:v>
                </c:pt>
                <c:pt idx="23">
                  <c:v>116.21628635750895</c:v>
                </c:pt>
                <c:pt idx="24">
                  <c:v>116.82206239542407</c:v>
                </c:pt>
                <c:pt idx="25">
                  <c:v>117.41669631525242</c:v>
                </c:pt>
                <c:pt idx="26">
                  <c:v>117.99942364646931</c:v>
                </c:pt>
                <c:pt idx="27">
                  <c:v>118.56947314249614</c:v>
                </c:pt>
                <c:pt idx="28">
                  <c:v>119.12606893767322</c:v>
                </c:pt>
                <c:pt idx="29">
                  <c:v>119.6684326991565</c:v>
                </c:pt>
                <c:pt idx="30">
                  <c:v>120.19578576863493</c:v>
                </c:pt>
                <c:pt idx="31">
                  <c:v>120.70735128893531</c:v>
                </c:pt>
                <c:pt idx="32">
                  <c:v>121.20235631075353</c:v>
                </c:pt>
                <c:pt idx="33">
                  <c:v>121.6800338749295</c:v>
                </c:pt>
                <c:pt idx="34">
                  <c:v>122.13962506586189</c:v>
                </c:pt>
                <c:pt idx="35">
                  <c:v>122.58038103184141</c:v>
                </c:pt>
                <c:pt idx="36">
                  <c:v>123.00156496826635</c:v>
                </c:pt>
                <c:pt idx="37">
                  <c:v>123.40245405988946</c:v>
                </c:pt>
                <c:pt idx="38">
                  <c:v>123.78234137843317</c:v>
                </c:pt>
                <c:pt idx="39">
                  <c:v>124.14053773209812</c:v>
                </c:pt>
                <c:pt idx="40">
                  <c:v>124.47637346367858</c:v>
                </c:pt>
                <c:pt idx="41">
                  <c:v>124.78920019418727</c:v>
                </c:pt>
                <c:pt idx="42">
                  <c:v>125.07839250908017</c:v>
                </c:pt>
                <c:pt idx="43">
                  <c:v>125.34334958436027</c:v>
                </c:pt>
                <c:pt idx="44">
                  <c:v>125.58349675002569</c:v>
                </c:pt>
                <c:pt idx="45">
                  <c:v>125.79828698851368</c:v>
                </c:pt>
                <c:pt idx="46">
                  <c:v>125.98720236597603</c:v>
                </c:pt>
                <c:pt idx="47">
                  <c:v>126.14975539440404</c:v>
                </c:pt>
                <c:pt idx="48">
                  <c:v>126.28549032280151</c:v>
                </c:pt>
                <c:pt idx="49">
                  <c:v>126.39398435578248</c:v>
                </c:pt>
                <c:pt idx="50">
                  <c:v>126.47484879814617</c:v>
                </c:pt>
                <c:pt idx="51">
                  <c:v>126.5277301241546</c:v>
                </c:pt>
                <c:pt idx="52">
                  <c:v>126.55231097040821</c:v>
                </c:pt>
                <c:pt idx="53">
                  <c:v>126.54831105138238</c:v>
                </c:pt>
                <c:pt idx="54">
                  <c:v>126.51548799685098</c:v>
                </c:pt>
                <c:pt idx="55">
                  <c:v>126.45363811058405</c:v>
                </c:pt>
                <c:pt idx="56">
                  <c:v>126.36259704986324</c:v>
                </c:pt>
                <c:pt idx="57">
                  <c:v>126.24224042551174</c:v>
                </c:pt>
                <c:pt idx="58">
                  <c:v>126.09248432228557</c:v>
                </c:pt>
                <c:pt idx="59">
                  <c:v>125.9132857396177</c:v>
                </c:pt>
                <c:pt idx="60">
                  <c:v>125.70464295284891</c:v>
                </c:pt>
                <c:pt idx="61">
                  <c:v>125.46659579521626</c:v>
                </c:pt>
                <c:pt idx="62">
                  <c:v>125.19922586100355</c:v>
                </c:pt>
                <c:pt idx="63">
                  <c:v>124.90265663038763</c:v>
                </c:pt>
                <c:pt idx="64">
                  <c:v>124.57705351663864</c:v>
                </c:pt>
                <c:pt idx="65">
                  <c:v>124.22262383645374</c:v>
                </c:pt>
                <c:pt idx="66">
                  <c:v>123.8396167043192</c:v>
                </c:pt>
                <c:pt idx="67">
                  <c:v>123.42832285190877</c:v>
                </c:pt>
                <c:pt idx="68">
                  <c:v>122.9890743736324</c:v>
                </c:pt>
                <c:pt idx="69">
                  <c:v>122.52224439955359</c:v>
                </c:pt>
                <c:pt idx="70">
                  <c:v>122.02824669699181</c:v>
                </c:pt>
                <c:pt idx="71">
                  <c:v>121.50753520222105</c:v>
                </c:pt>
                <c:pt idx="72">
                  <c:v>120.96060348376473</c:v>
                </c:pt>
                <c:pt idx="73">
                  <c:v>120.38798413887362</c:v>
                </c:pt>
                <c:pt idx="74">
                  <c:v>119.79024812485399</c:v>
                </c:pt>
                <c:pt idx="75">
                  <c:v>119.16800402699</c:v>
                </c:pt>
                <c:pt idx="76">
                  <c:v>118.52189726487693</c:v>
                </c:pt>
                <c:pt idx="77">
                  <c:v>117.85260923904997</c:v>
                </c:pt>
                <c:pt idx="78">
                  <c:v>117.16085641985724</c:v>
                </c:pt>
                <c:pt idx="79">
                  <c:v>116.44738938058542</c:v>
                </c:pt>
                <c:pt idx="80">
                  <c:v>115.71299177690175</c:v>
                </c:pt>
                <c:pt idx="81">
                  <c:v>114.95847927472803</c:v>
                </c:pt>
                <c:pt idx="82">
                  <c:v>114.18469842870908</c:v>
                </c:pt>
                <c:pt idx="83">
                  <c:v>113.39252551348198</c:v>
                </c:pt>
                <c:pt idx="84">
                  <c:v>112.5828653099915</c:v>
                </c:pt>
                <c:pt idx="85">
                  <c:v>111.75664984913308</c:v>
                </c:pt>
                <c:pt idx="86">
                  <c:v>110.9148371150359</c:v>
                </c:pt>
                <c:pt idx="87">
                  <c:v>110.05840971032694</c:v>
                </c:pt>
                <c:pt idx="88">
                  <c:v>109.18837348574128</c:v>
                </c:pt>
                <c:pt idx="89">
                  <c:v>108.30575613646405</c:v>
                </c:pt>
                <c:pt idx="90">
                  <c:v>107.41160576760704</c:v>
                </c:pt>
                <c:pt idx="91">
                  <c:v>106.50698943123625</c:v>
                </c:pt>
                <c:pt idx="92">
                  <c:v>105.59299163737705</c:v>
                </c:pt>
                <c:pt idx="93">
                  <c:v>104.67071284143047</c:v>
                </c:pt>
                <c:pt idx="94">
                  <c:v>103.74126791043722</c:v>
                </c:pt>
                <c:pt idx="95">
                  <c:v>102.80578457062732</c:v>
                </c:pt>
                <c:pt idx="96">
                  <c:v>101.86540183868965</c:v>
                </c:pt>
                <c:pt idx="97">
                  <c:v>100.92126843919023</c:v>
                </c:pt>
                <c:pt idx="98">
                  <c:v>99.97454121055964</c:v>
                </c:pt>
                <c:pt idx="99">
                  <c:v>99.02638350205748</c:v>
                </c:pt>
                <c:pt idx="100">
                  <c:v>98.07796356410827</c:v>
                </c:pt>
                <c:pt idx="101">
                  <c:v>97.13045293438522</c:v>
                </c:pt>
                <c:pt idx="102">
                  <c:v>96.18502482199867</c:v>
                </c:pt>
                <c:pt idx="103">
                  <c:v>95.24285249212372</c:v>
                </c:pt>
                <c:pt idx="104">
                  <c:v>94.30510765337611</c:v>
                </c:pt>
                <c:pt idx="105">
                  <c:v>93.37295885021832</c:v>
                </c:pt>
                <c:pt idx="106">
                  <c:v>92.44756986264802</c:v>
                </c:pt>
                <c:pt idx="107">
                  <c:v>91.53009811538854</c:v>
                </c:pt>
                <c:pt idx="108">
                  <c:v>90.62169309876721</c:v>
                </c:pt>
                <c:pt idx="109">
                  <c:v>89.72349480343055</c:v>
                </c:pt>
                <c:pt idx="110">
                  <c:v>88.83663217100695</c:v>
                </c:pt>
                <c:pt idx="111">
                  <c:v>87.96222156278675</c:v>
                </c:pt>
                <c:pt idx="112">
                  <c:v>87.10136524844751</c:v>
                </c:pt>
                <c:pt idx="113">
                  <c:v>86.25514991680753</c:v>
                </c:pt>
                <c:pt idx="114">
                  <c:v>85.42464521054488</c:v>
                </c:pt>
                <c:pt idx="115">
                  <c:v>84.6109022867715</c:v>
                </c:pt>
                <c:pt idx="116">
                  <c:v>83.81495240530177</c:v>
                </c:pt>
                <c:pt idx="117">
                  <c:v>83.03780554640531</c:v>
                </c:pt>
                <c:pt idx="118">
                  <c:v>82.28044905977981</c:v>
                </c:pt>
                <c:pt idx="119">
                  <c:v>81.54384634642692</c:v>
                </c:pt>
                <c:pt idx="120">
                  <c:v>80.82893557505838</c:v>
                </c:pt>
                <c:pt idx="121">
                  <c:v>80.13662843460318</c:v>
                </c:pt>
                <c:pt idx="122">
                  <c:v>79.46780892432902</c:v>
                </c:pt>
                <c:pt idx="123">
                  <c:v>78.82333218303219</c:v>
                </c:pt>
                <c:pt idx="124">
                  <c:v>78.20402335869011</c:v>
                </c:pt>
                <c:pt idx="125">
                  <c:v>77.61067651990999</c:v>
                </c:pt>
                <c:pt idx="126">
                  <c:v>77.04405361044509</c:v>
                </c:pt>
                <c:pt idx="127">
                  <c:v>76.50488344798724</c:v>
                </c:pt>
                <c:pt idx="128">
                  <c:v>75.99386076838084</c:v>
                </c:pt>
                <c:pt idx="129">
                  <c:v>75.5116453163393</c:v>
                </c:pt>
                <c:pt idx="130">
                  <c:v>75.05886098367999</c:v>
                </c:pt>
                <c:pt idx="131">
                  <c:v>74.636094996028</c:v>
                </c:pt>
                <c:pt idx="132">
                  <c:v>74.24389714887343</c:v>
                </c:pt>
                <c:pt idx="133">
                  <c:v>73.88277909379985</c:v>
                </c:pt>
                <c:pt idx="134">
                  <c:v>73.55321367563523</c:v>
                </c:pt>
                <c:pt idx="135">
                  <c:v>73.25563432120884</c:v>
                </c:pt>
                <c:pt idx="136">
                  <c:v>72.99043448033069</c:v>
                </c:pt>
                <c:pt idx="137">
                  <c:v>72.75796711954192</c:v>
                </c:pt>
                <c:pt idx="138">
                  <c:v>72.55854426911685</c:v>
                </c:pt>
                <c:pt idx="139">
                  <c:v>72.39243662372988</c:v>
                </c:pt>
                <c:pt idx="140">
                  <c:v>72.2598731971317</c:v>
                </c:pt>
                <c:pt idx="141">
                  <c:v>72.16104103111229</c:v>
                </c:pt>
                <c:pt idx="142">
                  <c:v>72.09608495896009</c:v>
                </c:pt>
                <c:pt idx="143">
                  <c:v>72.06510742355886</c:v>
                </c:pt>
                <c:pt idx="144">
                  <c:v>72.06816835019718</c:v>
                </c:pt>
                <c:pt idx="145">
                  <c:v>72.10528507409806</c:v>
                </c:pt>
                <c:pt idx="146">
                  <c:v>72.17643232260943</c:v>
                </c:pt>
                <c:pt idx="147">
                  <c:v>72.28154225193077</c:v>
                </c:pt>
                <c:pt idx="148">
                  <c:v>72.42050453818467</c:v>
                </c:pt>
                <c:pt idx="149">
                  <c:v>72.59316652257772</c:v>
                </c:pt>
                <c:pt idx="150">
                  <c:v>72.79933341032995</c:v>
                </c:pt>
                <c:pt idx="151">
                  <c:v>73.03876852298892</c:v>
                </c:pt>
                <c:pt idx="152">
                  <c:v>73.31119360368112</c:v>
                </c:pt>
                <c:pt idx="153">
                  <c:v>73.61628917479085</c:v>
                </c:pt>
                <c:pt idx="154">
                  <c:v>73.95369494749599</c:v>
                </c:pt>
                <c:pt idx="155">
                  <c:v>74.32301028252894</c:v>
                </c:pt>
                <c:pt idx="156">
                  <c:v>74.72379470147162</c:v>
                </c:pt>
                <c:pt idx="157">
                  <c:v>75.15556844783532</c:v>
                </c:pt>
                <c:pt idx="158">
                  <c:v>75.61781309711795</c:v>
                </c:pt>
                <c:pt idx="159">
                  <c:v>76.10997221497584</c:v>
                </c:pt>
                <c:pt idx="160">
                  <c:v>76.63145206259139</c:v>
                </c:pt>
                <c:pt idx="161">
                  <c:v>77.18162234826427</c:v>
                </c:pt>
                <c:pt idx="162">
                  <c:v>77.75981702420141</c:v>
                </c:pt>
                <c:pt idx="163">
                  <c:v>78.36533512742938</c:v>
                </c:pt>
                <c:pt idx="164">
                  <c:v>78.99744166370327</c:v>
                </c:pt>
                <c:pt idx="165">
                  <c:v>79.65536853323741</c:v>
                </c:pt>
                <c:pt idx="166">
                  <c:v>80.33831549703655</c:v>
                </c:pt>
                <c:pt idx="167">
                  <c:v>81.04545118256051</c:v>
                </c:pt>
                <c:pt idx="168">
                  <c:v>81.77591412741135</c:v>
                </c:pt>
                <c:pt idx="169">
                  <c:v>82.52881385969022</c:v>
                </c:pt>
                <c:pt idx="170">
                  <c:v>83.30323201362988</c:v>
                </c:pt>
                <c:pt idx="171">
                  <c:v>84.09822347907046</c:v>
                </c:pt>
                <c:pt idx="172">
                  <c:v>84.91281758330842</c:v>
                </c:pt>
                <c:pt idx="173">
                  <c:v>85.74601930381357</c:v>
                </c:pt>
                <c:pt idx="174">
                  <c:v>86.59681051027493</c:v>
                </c:pt>
                <c:pt idx="175">
                  <c:v>87.46415123440504</c:v>
                </c:pt>
                <c:pt idx="176">
                  <c:v>88.3469809659015</c:v>
                </c:pt>
                <c:pt idx="177">
                  <c:v>89.24421997293739</c:v>
                </c:pt>
                <c:pt idx="178">
                  <c:v>90.15477064552547</c:v>
                </c:pt>
                <c:pt idx="179">
                  <c:v>91.07751886007684</c:v>
                </c:pt>
                <c:pt idx="180">
                  <c:v>92.01133536345294</c:v>
                </c:pt>
                <c:pt idx="181">
                  <c:v>92.95507717478922</c:v>
                </c:pt>
                <c:pt idx="182">
                  <c:v>93.90758900335055</c:v>
                </c:pt>
                <c:pt idx="183">
                  <c:v>94.86770468066236</c:v>
                </c:pt>
                <c:pt idx="184">
                  <c:v>95.83424860514732</c:v>
                </c:pt>
                <c:pt idx="185">
                  <c:v>96.80603719748538</c:v>
                </c:pt>
                <c:pt idx="186">
                  <c:v>97.78188036490454</c:v>
                </c:pt>
                <c:pt idx="187">
                  <c:v>98.76058297260238</c:v>
                </c:pt>
                <c:pt idx="188">
                  <c:v>99.740946320492</c:v>
                </c:pt>
                <c:pt idx="189">
                  <c:v>100.7217696234626</c:v>
                </c:pt>
                <c:pt idx="190">
                  <c:v>101.70185149334303</c:v>
                </c:pt>
                <c:pt idx="191">
                  <c:v>102.67999142075712</c:v>
                </c:pt>
                <c:pt idx="192">
                  <c:v>103.65499125506228</c:v>
                </c:pt>
                <c:pt idx="193">
                  <c:v>104.62565668056727</c:v>
                </c:pt>
                <c:pt idx="194">
                  <c:v>105.5907986872317</c:v>
                </c:pt>
                <c:pt idx="195">
                  <c:v>106.54923503405892</c:v>
                </c:pt>
                <c:pt idx="196">
                  <c:v>107.4997917034045</c:v>
                </c:pt>
                <c:pt idx="197">
                  <c:v>108.44130434443537</c:v>
                </c:pt>
                <c:pt idx="198">
                  <c:v>109.37261970398997</c:v>
                </c:pt>
                <c:pt idx="199">
                  <c:v>110.29259704310634</c:v>
                </c:pt>
                <c:pt idx="200">
                  <c:v>111.20010953750432</c:v>
                </c:pt>
                <c:pt idx="201">
                  <c:v>112.0940456603289</c:v>
                </c:pt>
                <c:pt idx="202">
                  <c:v>112.97331054548452</c:v>
                </c:pt>
                <c:pt idx="203">
                  <c:v>113.83682732991522</c:v>
                </c:pt>
                <c:pt idx="204">
                  <c:v>114.68353847321224</c:v>
                </c:pt>
                <c:pt idx="205">
                  <c:v>115.5124070529589</c:v>
                </c:pt>
                <c:pt idx="206">
                  <c:v>116.32241803425391</c:v>
                </c:pt>
                <c:pt idx="207">
                  <c:v>117.11257951188549</c:v>
                </c:pt>
                <c:pt idx="208">
                  <c:v>117.88192392366362</c:v>
                </c:pt>
                <c:pt idx="209">
                  <c:v>118.6295092334529</c:v>
                </c:pt>
                <c:pt idx="210">
                  <c:v>119.35442008248631</c:v>
                </c:pt>
                <c:pt idx="211">
                  <c:v>120.05576890757929</c:v>
                </c:pt>
                <c:pt idx="212">
                  <c:v>120.73269702490387</c:v>
                </c:pt>
                <c:pt idx="213">
                  <c:v>121.38437567802552</c:v>
                </c:pt>
                <c:pt idx="214">
                  <c:v>122.01000704894855</c:v>
                </c:pt>
                <c:pt idx="215">
                  <c:v>122.60882523096147</c:v>
                </c:pt>
                <c:pt idx="216">
                  <c:v>123.18009716212033</c:v>
                </c:pt>
                <c:pt idx="217">
                  <c:v>123.72312351825605</c:v>
                </c:pt>
                <c:pt idx="218">
                  <c:v>124.2372395644408</c:v>
                </c:pt>
                <c:pt idx="219">
                  <c:v>124.72181596389972</c:v>
                </c:pt>
                <c:pt idx="220">
                  <c:v>125.17625954340494</c:v>
                </c:pt>
                <c:pt idx="221">
                  <c:v>125.60001401424284</c:v>
                </c:pt>
                <c:pt idx="222">
                  <c:v>125.99256064789836</c:v>
                </c:pt>
                <c:pt idx="223">
                  <c:v>126.3534189056559</c:v>
                </c:pt>
                <c:pt idx="224">
                  <c:v>126.68214702137165</c:v>
                </c:pt>
                <c:pt idx="225">
                  <c:v>126.97834253672909</c:v>
                </c:pt>
                <c:pt idx="226">
                  <c:v>127.24164278834688</c:v>
                </c:pt>
                <c:pt idx="227">
                  <c:v>127.47172534616662</c:v>
                </c:pt>
                <c:pt idx="228">
                  <c:v>127.66830840260684</c:v>
                </c:pt>
                <c:pt idx="229">
                  <c:v>127.83115111202889</c:v>
                </c:pt>
                <c:pt idx="230">
                  <c:v>127.96005388012102</c:v>
                </c:pt>
                <c:pt idx="231">
                  <c:v>128.05485860286655</c:v>
                </c:pt>
                <c:pt idx="232">
                  <c:v>128.1154488548236</c:v>
                </c:pt>
                <c:pt idx="233">
                  <c:v>128.14175002650498</c:v>
                </c:pt>
                <c:pt idx="234">
                  <c:v>128.13372941070762</c:v>
                </c:pt>
                <c:pt idx="235">
                  <c:v>128.0913962377034</c:v>
                </c:pt>
                <c:pt idx="236">
                  <c:v>128.01480165926438</c:v>
                </c:pt>
                <c:pt idx="237">
                  <c:v>127.90403868155707</c:v>
                </c:pt>
                <c:pt idx="238">
                  <c:v>127.75924204700277</c:v>
                </c:pt>
                <c:pt idx="239">
                  <c:v>127.58058806526138</c:v>
                </c:pt>
                <c:pt idx="240">
                  <c:v>127.36829439355863</c:v>
                </c:pt>
                <c:pt idx="241">
                  <c:v>127.12261976663692</c:v>
                </c:pt>
                <c:pt idx="242">
                  <c:v>126.84386367667108</c:v>
                </c:pt>
                <c:pt idx="243">
                  <c:v>126.53236600355051</c:v>
                </c:pt>
                <c:pt idx="244">
                  <c:v>126.18850659598921</c:v>
                </c:pt>
                <c:pt idx="245">
                  <c:v>125.8127048039842</c:v>
                </c:pt>
                <c:pt idx="246">
                  <c:v>125.40541896320177</c:v>
                </c:pt>
                <c:pt idx="247">
                  <c:v>124.96714583192866</c:v>
                </c:pt>
                <c:pt idx="248">
                  <c:v>124.49841998128267</c:v>
                </c:pt>
                <c:pt idx="249">
                  <c:v>123.99981313943357</c:v>
                </c:pt>
                <c:pt idx="250">
                  <c:v>123.47193349064035</c:v>
                </c:pt>
                <c:pt idx="251">
                  <c:v>122.9154249299656</c:v>
                </c:pt>
                <c:pt idx="252">
                  <c:v>122.3309662745811</c:v>
                </c:pt>
                <c:pt idx="253">
                  <c:v>121.71927043263119</c:v>
                </c:pt>
                <c:pt idx="254">
                  <c:v>121.08108353067131</c:v>
                </c:pt>
                <c:pt idx="255">
                  <c:v>120.41718400074954</c:v>
                </c:pt>
                <c:pt idx="256">
                  <c:v>119.72838162824719</c:v>
                </c:pt>
                <c:pt idx="257">
                  <c:v>119.01551656164197</c:v>
                </c:pt>
                <c:pt idx="258">
                  <c:v>118.27945828540342</c:v>
                </c:pt>
                <c:pt idx="259">
                  <c:v>117.5211045572742</c:v>
                </c:pt>
                <c:pt idx="260">
                  <c:v>116.74138031123428</c:v>
                </c:pt>
                <c:pt idx="261">
                  <c:v>115.9412365274863</c:v>
                </c:pt>
                <c:pt idx="262">
                  <c:v>115.12164907083991</c:v>
                </c:pt>
                <c:pt idx="263">
                  <c:v>114.28361749891137</c:v>
                </c:pt>
                <c:pt idx="264">
                  <c:v>113.42816384159097</c:v>
                </c:pt>
                <c:pt idx="265">
                  <c:v>112.55633135326514</c:v>
                </c:pt>
                <c:pt idx="266">
                  <c:v>111.66918323931357</c:v>
                </c:pt>
                <c:pt idx="267">
                  <c:v>110.76780135843227</c:v>
                </c:pt>
                <c:pt idx="268">
                  <c:v>109.85328490236263</c:v>
                </c:pt>
                <c:pt idx="269">
                  <c:v>108.92674905463406</c:v>
                </c:pt>
                <c:pt idx="270">
                  <c:v>107.98932362995284</c:v>
                </c:pt>
                <c:pt idx="271">
                  <c:v>107.04215169589318</c:v>
                </c:pt>
                <c:pt idx="272">
                  <c:v>106.08638817856793</c:v>
                </c:pt>
                <c:pt idx="273">
                  <c:v>105.1231984539756</c:v>
                </c:pt>
                <c:pt idx="274">
                  <c:v>104.15375692673754</c:v>
                </c:pt>
                <c:pt idx="275">
                  <c:v>103.17924559795433</c:v>
                </c:pt>
                <c:pt idx="276">
                  <c:v>102.2008526239237</c:v>
                </c:pt>
                <c:pt idx="277">
                  <c:v>101.21977086747286</c:v>
                </c:pt>
                <c:pt idx="278">
                  <c:v>100.23719644366771</c:v>
                </c:pt>
                <c:pt idx="279">
                  <c:v>99.25432726166696</c:v>
                </c:pt>
                <c:pt idx="280">
                  <c:v>98.27236156449506</c:v>
                </c:pt>
                <c:pt idx="281">
                  <c:v>97.2924964685095</c:v>
                </c:pt>
                <c:pt idx="282">
                  <c:v>96.31592650433826</c:v>
                </c:pt>
                <c:pt idx="283">
                  <c:v>95.343842161062</c:v>
                </c:pt>
                <c:pt idx="284">
                  <c:v>94.37742843541079</c:v>
                </c:pt>
                <c:pt idx="285">
                  <c:v>93.4178633877395</c:v>
                </c:pt>
                <c:pt idx="286">
                  <c:v>92.46631670653757</c:v>
                </c:pt>
                <c:pt idx="287">
                  <c:v>91.52394828321832</c:v>
                </c:pt>
                <c:pt idx="288">
                  <c:v>90.59190679892062</c:v>
                </c:pt>
                <c:pt idx="289">
                  <c:v>89.67132832504105</c:v>
                </c:pt>
                <c:pt idx="290">
                  <c:v>88.76333493919763</c:v>
                </c:pt>
                <c:pt idx="291">
                  <c:v>87.86903335830814</c:v>
                </c:pt>
                <c:pt idx="292">
                  <c:v>86.98951359044426</c:v>
                </c:pt>
                <c:pt idx="293">
                  <c:v>86.1258476071009</c:v>
                </c:pt>
                <c:pt idx="294">
                  <c:v>85.2790880374943</c:v>
                </c:pt>
                <c:pt idx="295">
                  <c:v>84.4502668864768</c:v>
                </c:pt>
                <c:pt idx="296">
                  <c:v>83.64039427762587</c:v>
                </c:pt>
                <c:pt idx="297">
                  <c:v>82.85045722303647</c:v>
                </c:pt>
                <c:pt idx="298">
                  <c:v>82.0814184213111</c:v>
                </c:pt>
                <c:pt idx="299">
                  <c:v>81.33421508520952</c:v>
                </c:pt>
                <c:pt idx="300">
                  <c:v>80.60975780038275</c:v>
                </c:pt>
                <c:pt idx="301">
                  <c:v>79.90892941657893</c:v>
                </c:pt>
                <c:pt idx="302">
                  <c:v>79.23258397266865</c:v>
                </c:pt>
                <c:pt idx="303">
                  <c:v>78.58154565679666</c:v>
                </c:pt>
                <c:pt idx="304">
                  <c:v>77.95660780292374</c:v>
                </c:pt>
                <c:pt idx="305">
                  <c:v>77.35853192497875</c:v>
                </c:pt>
                <c:pt idx="306">
                  <c:v>76.78804678979456</c:v>
                </c:pt>
                <c:pt idx="307">
                  <c:v>76.245847529955</c:v>
                </c:pt>
                <c:pt idx="308">
                  <c:v>75.73259479763107</c:v>
                </c:pt>
                <c:pt idx="309">
                  <c:v>75.24891396043473</c:v>
                </c:pt>
                <c:pt idx="310">
                  <c:v>74.79539434026813</c:v>
                </c:pt>
                <c:pt idx="311">
                  <c:v>74.37258849609273</c:v>
                </c:pt>
                <c:pt idx="312">
                  <c:v>73.98101155149075</c:v>
                </c:pt>
                <c:pt idx="313">
                  <c:v>73.62114056783561</c:v>
                </c:pt>
                <c:pt idx="314">
                  <c:v>73.29341396383342</c:v>
                </c:pt>
                <c:pt idx="315">
                  <c:v>72.99823098214085</c:v>
                </c:pt>
                <c:pt idx="316">
                  <c:v>72.7359512037075</c:v>
                </c:pt>
                <c:pt idx="317">
                  <c:v>72.50689411043284</c:v>
                </c:pt>
                <c:pt idx="318">
                  <c:v>72.31133869666895</c:v>
                </c:pt>
                <c:pt idx="319">
                  <c:v>72.14952313004122</c:v>
                </c:pt>
                <c:pt idx="320">
                  <c:v>72.02164446199852</c:v>
                </c:pt>
                <c:pt idx="321">
                  <c:v>71.92785838844468</c:v>
                </c:pt>
                <c:pt idx="322">
                  <c:v>71.86827906074141</c:v>
                </c:pt>
                <c:pt idx="323">
                  <c:v>71.84297894731223</c:v>
                </c:pt>
                <c:pt idx="324">
                  <c:v>71.85198874601463</c:v>
                </c:pt>
                <c:pt idx="325">
                  <c:v>71.89529734738682</c:v>
                </c:pt>
                <c:pt idx="326">
                  <c:v>71.97285184881271</c:v>
                </c:pt>
                <c:pt idx="327">
                  <c:v>72.08455761958734</c:v>
                </c:pt>
                <c:pt idx="328">
                  <c:v>72.23027841680275</c:v>
                </c:pt>
                <c:pt idx="329">
                  <c:v>72.40983655191268</c:v>
                </c:pt>
                <c:pt idx="330">
                  <c:v>72.62301310777258</c:v>
                </c:pt>
                <c:pt idx="331">
                  <c:v>72.86954820589025</c:v>
                </c:pt>
                <c:pt idx="332">
                  <c:v>73.14914132356094</c:v>
                </c:pt>
                <c:pt idx="333">
                  <c:v>73.46145166050054</c:v>
                </c:pt>
                <c:pt idx="334">
                  <c:v>73.8060985545298</c:v>
                </c:pt>
                <c:pt idx="335">
                  <c:v>74.18266194580308</c:v>
                </c:pt>
                <c:pt idx="336">
                  <c:v>74.5906828890159</c:v>
                </c:pt>
                <c:pt idx="337">
                  <c:v>75.02966411296732</c:v>
                </c:pt>
                <c:pt idx="338">
                  <c:v>75.49907062679549</c:v>
                </c:pt>
                <c:pt idx="339">
                  <c:v>75.99833037214744</c:v>
                </c:pt>
                <c:pt idx="340">
                  <c:v>76.52683492048942</c:v>
                </c:pt>
                <c:pt idx="341">
                  <c:v>77.08394021470768</c:v>
                </c:pt>
                <c:pt idx="342">
                  <c:v>77.66896735409681</c:v>
                </c:pt>
                <c:pt idx="343">
                  <c:v>78.28120342177944</c:v>
                </c:pt>
                <c:pt idx="344">
                  <c:v>78.91990235354936</c:v>
                </c:pt>
                <c:pt idx="345">
                  <c:v>79.58428584708012</c:v>
                </c:pt>
                <c:pt idx="346">
                  <c:v>80.27354431039144</c:v>
                </c:pt>
                <c:pt idx="347">
                  <c:v>80.98683784841859</c:v>
                </c:pt>
                <c:pt idx="348">
                  <c:v>81.72329728648283</c:v>
                </c:pt>
                <c:pt idx="349">
                  <c:v>82.48202522941675</c:v>
                </c:pt>
                <c:pt idx="350">
                  <c:v>83.26209715505438</c:v>
                </c:pt>
                <c:pt idx="351">
                  <c:v>84.06256254075446</c:v>
                </c:pt>
                <c:pt idx="352">
                  <c:v>84.88244602158476</c:v>
                </c:pt>
                <c:pt idx="353">
                  <c:v>85.72074857875691</c:v>
                </c:pt>
                <c:pt idx="354">
                  <c:v>86.57644875686461</c:v>
                </c:pt>
                <c:pt idx="355">
                  <c:v>87.44850390844223</c:v>
                </c:pt>
                <c:pt idx="356">
                  <c:v>88.33585146432874</c:v>
                </c:pt>
                <c:pt idx="357">
                  <c:v>89.23741022828912</c:v>
                </c:pt>
                <c:pt idx="358">
                  <c:v>90.15208169431709</c:v>
                </c:pt>
                <c:pt idx="359">
                  <c:v>91.07875138501434</c:v>
                </c:pt>
                <c:pt idx="360">
                  <c:v>92.01629020941671</c:v>
                </c:pt>
                <c:pt idx="361">
                  <c:v>92.96355583861305</c:v>
                </c:pt>
                <c:pt idx="362">
                  <c:v>93.91939409748187</c:v>
                </c:pt>
                <c:pt idx="363">
                  <c:v>94.88264037085045</c:v>
                </c:pt>
                <c:pt idx="364">
                  <c:v>95.85212102236389</c:v>
                </c:pt>
              </c:numCache>
            </c:numRef>
          </c:yVal>
          <c:smooth val="1"/>
        </c:ser>
        <c:axId val="9507954"/>
        <c:axId val="18462723"/>
      </c:scatterChart>
      <c:valAx>
        <c:axId val="9507954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期日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462723"/>
        <c:crosses val="autoZero"/>
        <c:crossBetween val="midCat"/>
        <c:dispUnits/>
        <c:majorUnit val="30"/>
        <c:minorUnit val="15"/>
      </c:valAx>
      <c:valAx>
        <c:axId val="18462723"/>
        <c:scaling>
          <c:orientation val="minMax"/>
          <c:max val="13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販売数量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9507954"/>
        <c:crosses val="autoZero"/>
        <c:crossBetween val="midCat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9"/>
          <c:y val="0.09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02625"/>
          <c:w val="0.8755"/>
          <c:h val="0.89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'HW法'!$B$4</c:f>
              <c:strCache>
                <c:ptCount val="1"/>
                <c:pt idx="0">
                  <c:v>実績値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'HW法'!$A$5:$A$369</c:f>
              <c:num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'HW法'!$B$5:$B$369</c:f>
              <c:numCache>
                <c:ptCount val="365"/>
                <c:pt idx="0">
                  <c:v>101.39512947488251</c:v>
                </c:pt>
                <c:pt idx="1">
                  <c:v>102.78346201920131</c:v>
                </c:pt>
                <c:pt idx="2">
                  <c:v>104.15823381635519</c:v>
                </c:pt>
                <c:pt idx="3">
                  <c:v>105.51274711633998</c:v>
                </c:pt>
                <c:pt idx="4">
                  <c:v>106.84040286651337</c:v>
                </c:pt>
                <c:pt idx="5">
                  <c:v>108.134732861516</c:v>
                </c:pt>
                <c:pt idx="6">
                  <c:v>109.38943125571782</c:v>
                </c:pt>
                <c:pt idx="7">
                  <c:v>110.59838528466409</c:v>
                </c:pt>
                <c:pt idx="8">
                  <c:v>111.75570504584947</c:v>
                </c:pt>
                <c:pt idx="9">
                  <c:v>112.85575219373078</c:v>
                </c:pt>
                <c:pt idx="10">
                  <c:v>113.89316740917994</c:v>
                </c:pt>
                <c:pt idx="11">
                  <c:v>114.86289650954788</c:v>
                </c:pt>
                <c:pt idx="12">
                  <c:v>115.76021507213444</c:v>
                </c:pt>
                <c:pt idx="13">
                  <c:v>116.58075145110084</c:v>
                </c:pt>
                <c:pt idx="14">
                  <c:v>117.32050807568876</c:v>
                </c:pt>
                <c:pt idx="15">
                  <c:v>117.97588092598335</c:v>
                </c:pt>
                <c:pt idx="16">
                  <c:v>118.54367709133575</c:v>
                </c:pt>
                <c:pt idx="17">
                  <c:v>119.02113032590307</c:v>
                </c:pt>
                <c:pt idx="18">
                  <c:v>119.40591452551993</c:v>
                </c:pt>
                <c:pt idx="19">
                  <c:v>119.69615506024417</c:v>
                </c:pt>
                <c:pt idx="20">
                  <c:v>119.89043790736547</c:v>
                </c:pt>
                <c:pt idx="21">
                  <c:v>119.98781654038191</c:v>
                </c:pt>
                <c:pt idx="22">
                  <c:v>119.98781654038191</c:v>
                </c:pt>
                <c:pt idx="23">
                  <c:v>119.89043790736547</c:v>
                </c:pt>
                <c:pt idx="24">
                  <c:v>119.69615506024417</c:v>
                </c:pt>
                <c:pt idx="25">
                  <c:v>119.40591452551993</c:v>
                </c:pt>
                <c:pt idx="26">
                  <c:v>119.02113032590307</c:v>
                </c:pt>
                <c:pt idx="27">
                  <c:v>118.54367709133575</c:v>
                </c:pt>
                <c:pt idx="28">
                  <c:v>117.97588092598335</c:v>
                </c:pt>
                <c:pt idx="29">
                  <c:v>117.32050807568878</c:v>
                </c:pt>
                <c:pt idx="30">
                  <c:v>116.58075145110084</c:v>
                </c:pt>
                <c:pt idx="31">
                  <c:v>115.76021507213444</c:v>
                </c:pt>
                <c:pt idx="32">
                  <c:v>114.86289650954788</c:v>
                </c:pt>
                <c:pt idx="33">
                  <c:v>113.89316740917994</c:v>
                </c:pt>
                <c:pt idx="34">
                  <c:v>112.8557521937308</c:v>
                </c:pt>
                <c:pt idx="35">
                  <c:v>111.75570504584947</c:v>
                </c:pt>
                <c:pt idx="36">
                  <c:v>110.59838528466409</c:v>
                </c:pt>
                <c:pt idx="37">
                  <c:v>109.38943125571782</c:v>
                </c:pt>
                <c:pt idx="38">
                  <c:v>108.13473286151601</c:v>
                </c:pt>
                <c:pt idx="39">
                  <c:v>106.84040286651337</c:v>
                </c:pt>
                <c:pt idx="40">
                  <c:v>105.51274711634</c:v>
                </c:pt>
                <c:pt idx="41">
                  <c:v>104.15823381635519</c:v>
                </c:pt>
                <c:pt idx="42">
                  <c:v>102.78346201920131</c:v>
                </c:pt>
                <c:pt idx="43">
                  <c:v>101.39512947488251</c:v>
                </c:pt>
                <c:pt idx="44">
                  <c:v>100</c:v>
                </c:pt>
                <c:pt idx="45">
                  <c:v>98.6048705251175</c:v>
                </c:pt>
                <c:pt idx="46">
                  <c:v>97.21653798079869</c:v>
                </c:pt>
                <c:pt idx="47">
                  <c:v>95.84176618364482</c:v>
                </c:pt>
                <c:pt idx="48">
                  <c:v>94.48725288366002</c:v>
                </c:pt>
                <c:pt idx="49">
                  <c:v>93.15959713348663</c:v>
                </c:pt>
                <c:pt idx="50">
                  <c:v>91.865267138484</c:v>
                </c:pt>
                <c:pt idx="51">
                  <c:v>90.61056874428218</c:v>
                </c:pt>
                <c:pt idx="52">
                  <c:v>89.40161471533591</c:v>
                </c:pt>
                <c:pt idx="53">
                  <c:v>88.24429495415055</c:v>
                </c:pt>
                <c:pt idx="54">
                  <c:v>87.14424780626922</c:v>
                </c:pt>
                <c:pt idx="55">
                  <c:v>86.10683259082005</c:v>
                </c:pt>
                <c:pt idx="56">
                  <c:v>85.13710349045212</c:v>
                </c:pt>
                <c:pt idx="57">
                  <c:v>84.23978492786556</c:v>
                </c:pt>
                <c:pt idx="58">
                  <c:v>83.41924854889918</c:v>
                </c:pt>
                <c:pt idx="59">
                  <c:v>82.67949192431124</c:v>
                </c:pt>
                <c:pt idx="60">
                  <c:v>82.02411907401667</c:v>
                </c:pt>
                <c:pt idx="61">
                  <c:v>81.45632290866425</c:v>
                </c:pt>
                <c:pt idx="62">
                  <c:v>80.97886967409693</c:v>
                </c:pt>
                <c:pt idx="63">
                  <c:v>80.59408547448007</c:v>
                </c:pt>
                <c:pt idx="64">
                  <c:v>80.30384493975583</c:v>
                </c:pt>
                <c:pt idx="65">
                  <c:v>80.10956209263453</c:v>
                </c:pt>
                <c:pt idx="66">
                  <c:v>80.01218345961809</c:v>
                </c:pt>
                <c:pt idx="67">
                  <c:v>80.01218345961809</c:v>
                </c:pt>
                <c:pt idx="68">
                  <c:v>80.10956209263453</c:v>
                </c:pt>
                <c:pt idx="69">
                  <c:v>80.30384493975583</c:v>
                </c:pt>
                <c:pt idx="70">
                  <c:v>80.59408547448007</c:v>
                </c:pt>
                <c:pt idx="71">
                  <c:v>80.97886967409693</c:v>
                </c:pt>
                <c:pt idx="72">
                  <c:v>81.45632290866425</c:v>
                </c:pt>
                <c:pt idx="73">
                  <c:v>82.02411907401665</c:v>
                </c:pt>
                <c:pt idx="74">
                  <c:v>82.67949192431124</c:v>
                </c:pt>
                <c:pt idx="75">
                  <c:v>83.41924854889916</c:v>
                </c:pt>
                <c:pt idx="76">
                  <c:v>84.23978492786557</c:v>
                </c:pt>
                <c:pt idx="77">
                  <c:v>85.1371034904521</c:v>
                </c:pt>
                <c:pt idx="78">
                  <c:v>86.10683259082005</c:v>
                </c:pt>
                <c:pt idx="79">
                  <c:v>87.1442478062692</c:v>
                </c:pt>
                <c:pt idx="80">
                  <c:v>88.24429495415053</c:v>
                </c:pt>
                <c:pt idx="81">
                  <c:v>89.40161471533588</c:v>
                </c:pt>
                <c:pt idx="82">
                  <c:v>90.61056874428218</c:v>
                </c:pt>
                <c:pt idx="83">
                  <c:v>91.865267138484</c:v>
                </c:pt>
                <c:pt idx="84">
                  <c:v>93.15959713348663</c:v>
                </c:pt>
                <c:pt idx="85">
                  <c:v>94.48725288366</c:v>
                </c:pt>
                <c:pt idx="86">
                  <c:v>95.84176618364481</c:v>
                </c:pt>
                <c:pt idx="87">
                  <c:v>97.21653798079868</c:v>
                </c:pt>
                <c:pt idx="88">
                  <c:v>98.6048705251175</c:v>
                </c:pt>
                <c:pt idx="89">
                  <c:v>100</c:v>
                </c:pt>
                <c:pt idx="90">
                  <c:v>101.39512947488251</c:v>
                </c:pt>
                <c:pt idx="91">
                  <c:v>102.7834620192013</c:v>
                </c:pt>
                <c:pt idx="92">
                  <c:v>104.15823381635516</c:v>
                </c:pt>
                <c:pt idx="93">
                  <c:v>105.51274711633998</c:v>
                </c:pt>
                <c:pt idx="94">
                  <c:v>106.84040286651337</c:v>
                </c:pt>
                <c:pt idx="95">
                  <c:v>108.134732861516</c:v>
                </c:pt>
                <c:pt idx="96">
                  <c:v>109.38943125571781</c:v>
                </c:pt>
                <c:pt idx="97">
                  <c:v>110.59838528466409</c:v>
                </c:pt>
                <c:pt idx="98">
                  <c:v>111.75570504584947</c:v>
                </c:pt>
                <c:pt idx="99">
                  <c:v>112.85575219373078</c:v>
                </c:pt>
                <c:pt idx="100">
                  <c:v>113.89316740917994</c:v>
                </c:pt>
                <c:pt idx="101">
                  <c:v>114.86289650954788</c:v>
                </c:pt>
                <c:pt idx="102">
                  <c:v>115.76021507213443</c:v>
                </c:pt>
                <c:pt idx="103">
                  <c:v>116.58075145110084</c:v>
                </c:pt>
                <c:pt idx="104">
                  <c:v>117.32050807568878</c:v>
                </c:pt>
                <c:pt idx="105">
                  <c:v>117.97588092598333</c:v>
                </c:pt>
                <c:pt idx="106">
                  <c:v>118.54367709133575</c:v>
                </c:pt>
                <c:pt idx="107">
                  <c:v>119.02113032590307</c:v>
                </c:pt>
                <c:pt idx="108">
                  <c:v>119.40591452551993</c:v>
                </c:pt>
                <c:pt idx="109">
                  <c:v>119.69615506024417</c:v>
                </c:pt>
                <c:pt idx="110">
                  <c:v>119.89043790736547</c:v>
                </c:pt>
                <c:pt idx="111">
                  <c:v>119.98781654038191</c:v>
                </c:pt>
                <c:pt idx="112">
                  <c:v>119.98781654038191</c:v>
                </c:pt>
                <c:pt idx="113">
                  <c:v>119.89043790736547</c:v>
                </c:pt>
                <c:pt idx="114">
                  <c:v>119.69615506024417</c:v>
                </c:pt>
                <c:pt idx="115">
                  <c:v>119.40591452551993</c:v>
                </c:pt>
                <c:pt idx="116">
                  <c:v>119.02113032590307</c:v>
                </c:pt>
                <c:pt idx="117">
                  <c:v>118.54367709133575</c:v>
                </c:pt>
                <c:pt idx="118">
                  <c:v>117.97588092598335</c:v>
                </c:pt>
                <c:pt idx="119">
                  <c:v>117.32050807568878</c:v>
                </c:pt>
                <c:pt idx="120">
                  <c:v>116.58075145110084</c:v>
                </c:pt>
                <c:pt idx="121">
                  <c:v>115.76021507213446</c:v>
                </c:pt>
                <c:pt idx="122">
                  <c:v>114.86289650954788</c:v>
                </c:pt>
                <c:pt idx="123">
                  <c:v>113.89316740917995</c:v>
                </c:pt>
                <c:pt idx="124">
                  <c:v>112.85575219373081</c:v>
                </c:pt>
                <c:pt idx="125">
                  <c:v>111.75570504584947</c:v>
                </c:pt>
                <c:pt idx="126">
                  <c:v>110.59838528466409</c:v>
                </c:pt>
                <c:pt idx="127">
                  <c:v>109.38943125571782</c:v>
                </c:pt>
                <c:pt idx="128">
                  <c:v>108.13473286151603</c:v>
                </c:pt>
                <c:pt idx="129">
                  <c:v>106.84040286651337</c:v>
                </c:pt>
                <c:pt idx="130">
                  <c:v>105.51274711633997</c:v>
                </c:pt>
                <c:pt idx="131">
                  <c:v>104.15823381635518</c:v>
                </c:pt>
                <c:pt idx="132">
                  <c:v>102.78346201920132</c:v>
                </c:pt>
                <c:pt idx="133">
                  <c:v>101.39512947488254</c:v>
                </c:pt>
                <c:pt idx="134">
                  <c:v>100.00000000000001</c:v>
                </c:pt>
                <c:pt idx="135">
                  <c:v>98.60487052511748</c:v>
                </c:pt>
                <c:pt idx="136">
                  <c:v>97.21653798079869</c:v>
                </c:pt>
                <c:pt idx="137">
                  <c:v>95.84176618364484</c:v>
                </c:pt>
                <c:pt idx="138">
                  <c:v>94.48725288366002</c:v>
                </c:pt>
                <c:pt idx="139">
                  <c:v>93.15959713348664</c:v>
                </c:pt>
                <c:pt idx="140">
                  <c:v>91.86526713848403</c:v>
                </c:pt>
                <c:pt idx="141">
                  <c:v>90.61056874428219</c:v>
                </c:pt>
                <c:pt idx="142">
                  <c:v>89.4016147153359</c:v>
                </c:pt>
                <c:pt idx="143">
                  <c:v>88.24429495415055</c:v>
                </c:pt>
                <c:pt idx="144">
                  <c:v>87.14424780626923</c:v>
                </c:pt>
                <c:pt idx="145">
                  <c:v>86.10683259082006</c:v>
                </c:pt>
                <c:pt idx="146">
                  <c:v>85.1371034904521</c:v>
                </c:pt>
                <c:pt idx="147">
                  <c:v>84.23978492786556</c:v>
                </c:pt>
                <c:pt idx="148">
                  <c:v>83.41924854889918</c:v>
                </c:pt>
                <c:pt idx="149">
                  <c:v>82.67949192431122</c:v>
                </c:pt>
                <c:pt idx="150">
                  <c:v>82.02411907401667</c:v>
                </c:pt>
                <c:pt idx="151">
                  <c:v>81.45632290866426</c:v>
                </c:pt>
                <c:pt idx="152">
                  <c:v>80.97886967409693</c:v>
                </c:pt>
                <c:pt idx="153">
                  <c:v>80.59408547448007</c:v>
                </c:pt>
                <c:pt idx="154">
                  <c:v>80.30384493975583</c:v>
                </c:pt>
                <c:pt idx="155">
                  <c:v>80.10956209263453</c:v>
                </c:pt>
                <c:pt idx="156">
                  <c:v>80.01218345961809</c:v>
                </c:pt>
                <c:pt idx="157">
                  <c:v>80.01218345961809</c:v>
                </c:pt>
                <c:pt idx="158">
                  <c:v>80.10956209263453</c:v>
                </c:pt>
                <c:pt idx="159">
                  <c:v>80.30384493975583</c:v>
                </c:pt>
                <c:pt idx="160">
                  <c:v>80.59408547448007</c:v>
                </c:pt>
                <c:pt idx="161">
                  <c:v>80.97886967409693</c:v>
                </c:pt>
                <c:pt idx="162">
                  <c:v>81.45632290866425</c:v>
                </c:pt>
                <c:pt idx="163">
                  <c:v>82.02411907401664</c:v>
                </c:pt>
                <c:pt idx="164">
                  <c:v>82.67949192431122</c:v>
                </c:pt>
                <c:pt idx="165">
                  <c:v>83.41924854889916</c:v>
                </c:pt>
                <c:pt idx="166">
                  <c:v>84.23978492786557</c:v>
                </c:pt>
                <c:pt idx="167">
                  <c:v>85.13710349045212</c:v>
                </c:pt>
                <c:pt idx="168">
                  <c:v>86.10683259082005</c:v>
                </c:pt>
                <c:pt idx="169">
                  <c:v>87.14424780626922</c:v>
                </c:pt>
                <c:pt idx="170">
                  <c:v>88.24429495415053</c:v>
                </c:pt>
                <c:pt idx="171">
                  <c:v>89.40161471533588</c:v>
                </c:pt>
                <c:pt idx="172">
                  <c:v>90.61056874428218</c:v>
                </c:pt>
                <c:pt idx="173">
                  <c:v>91.86526713848397</c:v>
                </c:pt>
                <c:pt idx="174">
                  <c:v>93.15959713348659</c:v>
                </c:pt>
                <c:pt idx="175">
                  <c:v>94.48725288366</c:v>
                </c:pt>
                <c:pt idx="176">
                  <c:v>95.84176618364482</c:v>
                </c:pt>
                <c:pt idx="177">
                  <c:v>97.21653798079872</c:v>
                </c:pt>
                <c:pt idx="178">
                  <c:v>98.6048705251175</c:v>
                </c:pt>
                <c:pt idx="179">
                  <c:v>99.99999999999999</c:v>
                </c:pt>
                <c:pt idx="180">
                  <c:v>101.39512947488248</c:v>
                </c:pt>
                <c:pt idx="181">
                  <c:v>102.78346201920131</c:v>
                </c:pt>
                <c:pt idx="182">
                  <c:v>104.15823381635516</c:v>
                </c:pt>
                <c:pt idx="183">
                  <c:v>105.51274711633995</c:v>
                </c:pt>
                <c:pt idx="184">
                  <c:v>106.84040286651336</c:v>
                </c:pt>
                <c:pt idx="185">
                  <c:v>108.13473286151597</c:v>
                </c:pt>
                <c:pt idx="186">
                  <c:v>109.38943125571784</c:v>
                </c:pt>
                <c:pt idx="187">
                  <c:v>110.5983852846641</c:v>
                </c:pt>
                <c:pt idx="188">
                  <c:v>111.75570504584945</c:v>
                </c:pt>
                <c:pt idx="189">
                  <c:v>112.8557521937308</c:v>
                </c:pt>
                <c:pt idx="190">
                  <c:v>113.89316740917994</c:v>
                </c:pt>
                <c:pt idx="191">
                  <c:v>114.86289650954787</c:v>
                </c:pt>
                <c:pt idx="192">
                  <c:v>115.76021507213444</c:v>
                </c:pt>
                <c:pt idx="193">
                  <c:v>116.58075145110082</c:v>
                </c:pt>
                <c:pt idx="194">
                  <c:v>117.32050807568876</c:v>
                </c:pt>
                <c:pt idx="195">
                  <c:v>117.97588092598333</c:v>
                </c:pt>
                <c:pt idx="196">
                  <c:v>118.54367709133574</c:v>
                </c:pt>
                <c:pt idx="197">
                  <c:v>119.02113032590307</c:v>
                </c:pt>
                <c:pt idx="198">
                  <c:v>119.40591452551993</c:v>
                </c:pt>
                <c:pt idx="199">
                  <c:v>119.69615506024417</c:v>
                </c:pt>
                <c:pt idx="200">
                  <c:v>119.89043790736547</c:v>
                </c:pt>
                <c:pt idx="201">
                  <c:v>119.98781654038191</c:v>
                </c:pt>
                <c:pt idx="202">
                  <c:v>119.98781654038191</c:v>
                </c:pt>
                <c:pt idx="203">
                  <c:v>119.89043790736547</c:v>
                </c:pt>
                <c:pt idx="204">
                  <c:v>119.69615506024417</c:v>
                </c:pt>
                <c:pt idx="205">
                  <c:v>119.40591452551993</c:v>
                </c:pt>
                <c:pt idx="206">
                  <c:v>119.02113032590309</c:v>
                </c:pt>
                <c:pt idx="207">
                  <c:v>118.54367709133575</c:v>
                </c:pt>
                <c:pt idx="208">
                  <c:v>117.97588092598335</c:v>
                </c:pt>
                <c:pt idx="209">
                  <c:v>117.32050807568876</c:v>
                </c:pt>
                <c:pt idx="210">
                  <c:v>116.58075145110084</c:v>
                </c:pt>
                <c:pt idx="211">
                  <c:v>115.76021507213446</c:v>
                </c:pt>
                <c:pt idx="212">
                  <c:v>114.86289650954788</c:v>
                </c:pt>
                <c:pt idx="213">
                  <c:v>113.89316740917995</c:v>
                </c:pt>
                <c:pt idx="214">
                  <c:v>112.85575219373081</c:v>
                </c:pt>
                <c:pt idx="215">
                  <c:v>111.75570504584947</c:v>
                </c:pt>
                <c:pt idx="216">
                  <c:v>110.59838528466412</c:v>
                </c:pt>
                <c:pt idx="217">
                  <c:v>109.38943125571785</c:v>
                </c:pt>
                <c:pt idx="218">
                  <c:v>108.134732861516</c:v>
                </c:pt>
                <c:pt idx="219">
                  <c:v>106.84040286651337</c:v>
                </c:pt>
                <c:pt idx="220">
                  <c:v>105.51274711633997</c:v>
                </c:pt>
                <c:pt idx="221">
                  <c:v>104.15823381635519</c:v>
                </c:pt>
                <c:pt idx="222">
                  <c:v>102.78346201920132</c:v>
                </c:pt>
                <c:pt idx="223">
                  <c:v>101.39512947488251</c:v>
                </c:pt>
                <c:pt idx="224">
                  <c:v>100.00000000000001</c:v>
                </c:pt>
                <c:pt idx="225">
                  <c:v>98.60487052511752</c:v>
                </c:pt>
                <c:pt idx="226">
                  <c:v>97.21653798079873</c:v>
                </c:pt>
                <c:pt idx="227">
                  <c:v>95.84176618364484</c:v>
                </c:pt>
                <c:pt idx="228">
                  <c:v>94.48725288366005</c:v>
                </c:pt>
                <c:pt idx="229">
                  <c:v>93.15959713348664</c:v>
                </c:pt>
                <c:pt idx="230">
                  <c:v>91.86526713848396</c:v>
                </c:pt>
                <c:pt idx="231">
                  <c:v>90.61056874428216</c:v>
                </c:pt>
                <c:pt idx="232">
                  <c:v>89.4016147153359</c:v>
                </c:pt>
                <c:pt idx="233">
                  <c:v>88.24429495415055</c:v>
                </c:pt>
                <c:pt idx="234">
                  <c:v>87.14424780626923</c:v>
                </c:pt>
                <c:pt idx="235">
                  <c:v>86.10683259082009</c:v>
                </c:pt>
                <c:pt idx="236">
                  <c:v>85.1371034904521</c:v>
                </c:pt>
                <c:pt idx="237">
                  <c:v>84.23978492786557</c:v>
                </c:pt>
                <c:pt idx="238">
                  <c:v>83.41924854889918</c:v>
                </c:pt>
                <c:pt idx="239">
                  <c:v>82.67949192431125</c:v>
                </c:pt>
                <c:pt idx="240">
                  <c:v>82.02411907401665</c:v>
                </c:pt>
                <c:pt idx="241">
                  <c:v>81.45632290866425</c:v>
                </c:pt>
                <c:pt idx="242">
                  <c:v>80.97886967409693</c:v>
                </c:pt>
                <c:pt idx="243">
                  <c:v>80.59408547448008</c:v>
                </c:pt>
                <c:pt idx="244">
                  <c:v>80.30384493975585</c:v>
                </c:pt>
                <c:pt idx="245">
                  <c:v>80.10956209263453</c:v>
                </c:pt>
                <c:pt idx="246">
                  <c:v>80.01218345961809</c:v>
                </c:pt>
                <c:pt idx="247">
                  <c:v>80.01218345961809</c:v>
                </c:pt>
                <c:pt idx="248">
                  <c:v>80.10956209263453</c:v>
                </c:pt>
                <c:pt idx="249">
                  <c:v>80.30384493975583</c:v>
                </c:pt>
                <c:pt idx="250">
                  <c:v>80.59408547448007</c:v>
                </c:pt>
                <c:pt idx="251">
                  <c:v>80.97886967409693</c:v>
                </c:pt>
                <c:pt idx="252">
                  <c:v>81.45632290866425</c:v>
                </c:pt>
                <c:pt idx="253">
                  <c:v>82.02411907401667</c:v>
                </c:pt>
                <c:pt idx="254">
                  <c:v>82.67949192431124</c:v>
                </c:pt>
                <c:pt idx="255">
                  <c:v>83.41924854889916</c:v>
                </c:pt>
                <c:pt idx="256">
                  <c:v>84.23978492786554</c:v>
                </c:pt>
                <c:pt idx="257">
                  <c:v>85.13710349045209</c:v>
                </c:pt>
                <c:pt idx="258">
                  <c:v>86.10683259082002</c:v>
                </c:pt>
                <c:pt idx="259">
                  <c:v>87.14424780626922</c:v>
                </c:pt>
                <c:pt idx="260">
                  <c:v>88.24429495415052</c:v>
                </c:pt>
                <c:pt idx="261">
                  <c:v>89.40161471533594</c:v>
                </c:pt>
                <c:pt idx="262">
                  <c:v>90.6105687442822</c:v>
                </c:pt>
                <c:pt idx="263">
                  <c:v>91.865267138484</c:v>
                </c:pt>
                <c:pt idx="264">
                  <c:v>93.15959713348661</c:v>
                </c:pt>
                <c:pt idx="265">
                  <c:v>94.48725288365999</c:v>
                </c:pt>
                <c:pt idx="266">
                  <c:v>95.84176618364478</c:v>
                </c:pt>
                <c:pt idx="267">
                  <c:v>97.21653798079863</c:v>
                </c:pt>
                <c:pt idx="268">
                  <c:v>98.60487052511749</c:v>
                </c:pt>
                <c:pt idx="269">
                  <c:v>99.99999999999999</c:v>
                </c:pt>
                <c:pt idx="270">
                  <c:v>101.39512947488248</c:v>
                </c:pt>
                <c:pt idx="271">
                  <c:v>102.78346201920134</c:v>
                </c:pt>
                <c:pt idx="272">
                  <c:v>104.15823381635519</c:v>
                </c:pt>
                <c:pt idx="273">
                  <c:v>105.51274711633998</c:v>
                </c:pt>
                <c:pt idx="274">
                  <c:v>106.84040286651336</c:v>
                </c:pt>
                <c:pt idx="275">
                  <c:v>108.13473286151597</c:v>
                </c:pt>
                <c:pt idx="276">
                  <c:v>109.38943125571782</c:v>
                </c:pt>
                <c:pt idx="277">
                  <c:v>110.5983852846641</c:v>
                </c:pt>
                <c:pt idx="278">
                  <c:v>111.75570504584945</c:v>
                </c:pt>
                <c:pt idx="279">
                  <c:v>112.85575219373077</c:v>
                </c:pt>
                <c:pt idx="280">
                  <c:v>113.89316740917991</c:v>
                </c:pt>
                <c:pt idx="281">
                  <c:v>114.86289650954784</c:v>
                </c:pt>
                <c:pt idx="282">
                  <c:v>115.76021507213443</c:v>
                </c:pt>
                <c:pt idx="283">
                  <c:v>116.58075145110082</c:v>
                </c:pt>
                <c:pt idx="284">
                  <c:v>117.32050807568879</c:v>
                </c:pt>
                <c:pt idx="285">
                  <c:v>117.97588092598335</c:v>
                </c:pt>
                <c:pt idx="286">
                  <c:v>118.54367709133575</c:v>
                </c:pt>
                <c:pt idx="287">
                  <c:v>119.02113032590307</c:v>
                </c:pt>
                <c:pt idx="288">
                  <c:v>119.40591452551992</c:v>
                </c:pt>
                <c:pt idx="289">
                  <c:v>119.69615506024415</c:v>
                </c:pt>
                <c:pt idx="290">
                  <c:v>119.89043790736545</c:v>
                </c:pt>
                <c:pt idx="291">
                  <c:v>119.98781654038191</c:v>
                </c:pt>
                <c:pt idx="292">
                  <c:v>119.98781654038191</c:v>
                </c:pt>
                <c:pt idx="293">
                  <c:v>119.89043790736547</c:v>
                </c:pt>
                <c:pt idx="294">
                  <c:v>119.69615506024417</c:v>
                </c:pt>
                <c:pt idx="295">
                  <c:v>119.40591452551993</c:v>
                </c:pt>
                <c:pt idx="296">
                  <c:v>119.02113032590307</c:v>
                </c:pt>
                <c:pt idx="297">
                  <c:v>118.54367709133575</c:v>
                </c:pt>
                <c:pt idx="298">
                  <c:v>117.97588092598336</c:v>
                </c:pt>
                <c:pt idx="299">
                  <c:v>117.32050807568876</c:v>
                </c:pt>
                <c:pt idx="300">
                  <c:v>116.58075145110084</c:v>
                </c:pt>
                <c:pt idx="301">
                  <c:v>115.76021507213446</c:v>
                </c:pt>
                <c:pt idx="302">
                  <c:v>114.86289650954791</c:v>
                </c:pt>
                <c:pt idx="303">
                  <c:v>113.89316740917998</c:v>
                </c:pt>
                <c:pt idx="304">
                  <c:v>112.85575219373078</c:v>
                </c:pt>
                <c:pt idx="305">
                  <c:v>111.75570504584948</c:v>
                </c:pt>
                <c:pt idx="306">
                  <c:v>110.59838528466413</c:v>
                </c:pt>
                <c:pt idx="307">
                  <c:v>109.3894312557178</c:v>
                </c:pt>
                <c:pt idx="308">
                  <c:v>108.134732861516</c:v>
                </c:pt>
                <c:pt idx="309">
                  <c:v>106.84040286651339</c:v>
                </c:pt>
                <c:pt idx="310">
                  <c:v>105.51274711634001</c:v>
                </c:pt>
                <c:pt idx="311">
                  <c:v>104.15823381635522</c:v>
                </c:pt>
                <c:pt idx="312">
                  <c:v>102.78346201920137</c:v>
                </c:pt>
                <c:pt idx="313">
                  <c:v>101.39512947488258</c:v>
                </c:pt>
                <c:pt idx="314">
                  <c:v>100.00000000000001</c:v>
                </c:pt>
                <c:pt idx="315">
                  <c:v>98.60487052511753</c:v>
                </c:pt>
                <c:pt idx="316">
                  <c:v>97.21653798079866</c:v>
                </c:pt>
                <c:pt idx="317">
                  <c:v>95.84176618364481</c:v>
                </c:pt>
                <c:pt idx="318">
                  <c:v>94.48725288366002</c:v>
                </c:pt>
                <c:pt idx="319">
                  <c:v>93.15959713348664</c:v>
                </c:pt>
                <c:pt idx="320">
                  <c:v>91.86526713848403</c:v>
                </c:pt>
                <c:pt idx="321">
                  <c:v>90.61056874428223</c:v>
                </c:pt>
                <c:pt idx="322">
                  <c:v>89.40161471533591</c:v>
                </c:pt>
                <c:pt idx="323">
                  <c:v>88.24429495415055</c:v>
                </c:pt>
                <c:pt idx="324">
                  <c:v>87.14424780626923</c:v>
                </c:pt>
                <c:pt idx="325">
                  <c:v>86.10683259082009</c:v>
                </c:pt>
                <c:pt idx="326">
                  <c:v>85.1371034904521</c:v>
                </c:pt>
                <c:pt idx="327">
                  <c:v>84.23978492786561</c:v>
                </c:pt>
                <c:pt idx="328">
                  <c:v>83.41924854889918</c:v>
                </c:pt>
                <c:pt idx="329">
                  <c:v>82.67949192431125</c:v>
                </c:pt>
                <c:pt idx="330">
                  <c:v>82.02411907401665</c:v>
                </c:pt>
                <c:pt idx="331">
                  <c:v>81.45632290866425</c:v>
                </c:pt>
                <c:pt idx="332">
                  <c:v>80.97886967409693</c:v>
                </c:pt>
                <c:pt idx="333">
                  <c:v>80.59408547448007</c:v>
                </c:pt>
                <c:pt idx="334">
                  <c:v>80.30384493975585</c:v>
                </c:pt>
                <c:pt idx="335">
                  <c:v>80.10956209263453</c:v>
                </c:pt>
                <c:pt idx="336">
                  <c:v>80.01218345961809</c:v>
                </c:pt>
                <c:pt idx="337">
                  <c:v>80.01218345961809</c:v>
                </c:pt>
                <c:pt idx="338">
                  <c:v>80.10956209263453</c:v>
                </c:pt>
                <c:pt idx="339">
                  <c:v>80.30384493975583</c:v>
                </c:pt>
                <c:pt idx="340">
                  <c:v>80.59408547448005</c:v>
                </c:pt>
                <c:pt idx="341">
                  <c:v>80.97886967409693</c:v>
                </c:pt>
                <c:pt idx="342">
                  <c:v>81.45632290866426</c:v>
                </c:pt>
                <c:pt idx="343">
                  <c:v>82.02411907401664</c:v>
                </c:pt>
                <c:pt idx="344">
                  <c:v>82.67949192431124</c:v>
                </c:pt>
                <c:pt idx="345">
                  <c:v>83.41924854889916</c:v>
                </c:pt>
                <c:pt idx="346">
                  <c:v>84.23978492786554</c:v>
                </c:pt>
                <c:pt idx="347">
                  <c:v>85.13710349045209</c:v>
                </c:pt>
                <c:pt idx="348">
                  <c:v>86.10683259082006</c:v>
                </c:pt>
                <c:pt idx="349">
                  <c:v>87.14424780626916</c:v>
                </c:pt>
                <c:pt idx="350">
                  <c:v>88.24429495415052</c:v>
                </c:pt>
                <c:pt idx="351">
                  <c:v>89.40161471533587</c:v>
                </c:pt>
                <c:pt idx="352">
                  <c:v>90.61056874428213</c:v>
                </c:pt>
                <c:pt idx="353">
                  <c:v>91.865267138484</c:v>
                </c:pt>
                <c:pt idx="354">
                  <c:v>93.15959713348661</c:v>
                </c:pt>
                <c:pt idx="355">
                  <c:v>94.48725288366006</c:v>
                </c:pt>
                <c:pt idx="356">
                  <c:v>95.84176618364476</c:v>
                </c:pt>
                <c:pt idx="357">
                  <c:v>97.2165379807987</c:v>
                </c:pt>
                <c:pt idx="358">
                  <c:v>98.60487052511742</c:v>
                </c:pt>
                <c:pt idx="359">
                  <c:v>99.99999999999999</c:v>
                </c:pt>
                <c:pt idx="360">
                  <c:v>101.39512947488247</c:v>
                </c:pt>
                <c:pt idx="361">
                  <c:v>102.78346201920125</c:v>
                </c:pt>
                <c:pt idx="362">
                  <c:v>104.15823381635519</c:v>
                </c:pt>
                <c:pt idx="363">
                  <c:v>105.51274711633997</c:v>
                </c:pt>
                <c:pt idx="364">
                  <c:v>106.84040286651341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'HW法'!$F$4</c:f>
              <c:strCache>
                <c:ptCount val="1"/>
                <c:pt idx="0">
                  <c:v>ホルト法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'HW法'!$A$5:$A$369</c:f>
              <c:num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'HW法'!$F$5:$F$369</c:f>
              <c:numCache>
                <c:ptCount val="365"/>
                <c:pt idx="2">
                  <c:v>104.17179456352011</c:v>
                </c:pt>
                <c:pt idx="3">
                  <c:v>105.55863542565078</c:v>
                </c:pt>
                <c:pt idx="4">
                  <c:v>106.94178464847374</c:v>
                </c:pt>
                <c:pt idx="5">
                  <c:v>108.31837070621215</c:v>
                </c:pt>
                <c:pt idx="6">
                  <c:v>109.68489477923002</c:v>
                </c:pt>
                <c:pt idx="7">
                  <c:v>111.03728164913116</c:v>
                </c:pt>
                <c:pt idx="8">
                  <c:v>112.37093627129215</c:v>
                </c:pt>
                <c:pt idx="9">
                  <c:v>113.68080509510115</c:v>
                </c:pt>
                <c:pt idx="10">
                  <c:v>114.96144122230368</c:v>
                </c:pt>
                <c:pt idx="11">
                  <c:v>116.20707252019963</c:v>
                </c:pt>
                <c:pt idx="12">
                  <c:v>117.41167183823627</c:v>
                </c:pt>
                <c:pt idx="13">
                  <c:v>118.56902851306688</c:v>
                </c:pt>
                <c:pt idx="14">
                  <c:v>119.67282038769142</c:v>
                </c:pt>
                <c:pt idx="15">
                  <c:v>120.71668561419226</c:v>
                </c:pt>
                <c:pt idx="16">
                  <c:v>121.69429355619037</c:v>
                </c:pt>
                <c:pt idx="17">
                  <c:v>122.59941415587538</c:v>
                </c:pt>
                <c:pt idx="18">
                  <c:v>123.4259851807489</c:v>
                </c:pt>
                <c:pt idx="19">
                  <c:v>124.16817681654446</c:v>
                </c:pt>
                <c:pt idx="20">
                  <c:v>124.82045312466987</c:v>
                </c:pt>
                <c:pt idx="21">
                  <c:v>125.37762993452183</c:v>
                </c:pt>
                <c:pt idx="22">
                  <c:v>125.83492879274887</c:v>
                </c:pt>
                <c:pt idx="23">
                  <c:v>126.18802664262952</c:v>
                </c:pt>
                <c:pt idx="24">
                  <c:v>126.43310095686783</c:v>
                </c:pt>
                <c:pt idx="25">
                  <c:v>126.56687009600392</c:v>
                </c:pt>
                <c:pt idx="26">
                  <c:v>126.58662871204916</c:v>
                </c:pt>
                <c:pt idx="27">
                  <c:v>126.49027806266672</c:v>
                </c:pt>
                <c:pt idx="28">
                  <c:v>126.27635114505247</c:v>
                </c:pt>
                <c:pt idx="29">
                  <c:v>125.94403260047373</c:v>
                </c:pt>
                <c:pt idx="30">
                  <c:v>125.49317338007556</c:v>
                </c:pt>
                <c:pt idx="31">
                  <c:v>124.92430019996867</c:v>
                </c:pt>
                <c:pt idx="32">
                  <c:v>124.23861984869748</c:v>
                </c:pt>
                <c:pt idx="33">
                  <c:v>123.43801844290326</c:v>
                </c:pt>
                <c:pt idx="34">
                  <c:v>122.52505575731442</c:v>
                </c:pt>
                <c:pt idx="35">
                  <c:v>121.50295478310373</c:v>
                </c:pt>
                <c:pt idx="36">
                  <c:v>120.37558669415343</c:v>
                </c:pt>
                <c:pt idx="37">
                  <c:v>119.14745142388472</c:v>
                </c:pt>
                <c:pt idx="38">
                  <c:v>117.82365407606659</c:v>
                </c:pt>
                <c:pt idx="39">
                  <c:v>116.40987741146459</c:v>
                </c:pt>
                <c:pt idx="40">
                  <c:v>114.91235066837301</c:v>
                </c:pt>
                <c:pt idx="41">
                  <c:v>113.33781498905292</c:v>
                </c:pt>
                <c:pt idx="42">
                  <c:v>111.69348573593938</c:v>
                </c:pt>
                <c:pt idx="43">
                  <c:v>109.98701199125442</c:v>
                </c:pt>
                <c:pt idx="44">
                  <c:v>108.22643354144238</c:v>
                </c:pt>
                <c:pt idx="45">
                  <c:v>106.42013565370885</c:v>
                </c:pt>
                <c:pt idx="46">
                  <c:v>104.57680195597452</c:v>
                </c:pt>
                <c:pt idx="47">
                  <c:v>102.70536573382998</c:v>
                </c:pt>
                <c:pt idx="48">
                  <c:v>100.81495995868265</c:v>
                </c:pt>
                <c:pt idx="49">
                  <c:v>98.91486636030135</c:v>
                </c:pt>
                <c:pt idx="50">
                  <c:v>97.01446385447268</c:v>
                </c:pt>
                <c:pt idx="51">
                  <c:v>95.12317663256673</c:v>
                </c:pt>
                <c:pt idx="52">
                  <c:v>93.25042221454835</c:v>
                </c:pt>
                <c:pt idx="53">
                  <c:v>91.40555976044506</c:v>
                </c:pt>
                <c:pt idx="54">
                  <c:v>89.59783892757062</c:v>
                </c:pt>
                <c:pt idx="55">
                  <c:v>87.83634955198248</c:v>
                </c:pt>
                <c:pt idx="56">
                  <c:v>86.12997242279661</c:v>
                </c:pt>
                <c:pt idx="57">
                  <c:v>84.4873314071691</c:v>
                </c:pt>
                <c:pt idx="58">
                  <c:v>82.91674717205264</c:v>
                </c:pt>
                <c:pt idx="59">
                  <c:v>81.42619273631963</c:v>
                </c:pt>
                <c:pt idx="60">
                  <c:v>80.02325107358106</c:v>
                </c:pt>
                <c:pt idx="61">
                  <c:v>78.71507497209126</c:v>
                </c:pt>
                <c:pt idx="62">
                  <c:v>77.50834934358093</c:v>
                </c:pt>
                <c:pt idx="63">
                  <c:v>76.40925615777005</c:v>
                </c:pt>
                <c:pt idx="64">
                  <c:v>75.42344216374566</c:v>
                </c:pt>
                <c:pt idx="65">
                  <c:v>74.55598954341141</c:v>
                </c:pt>
                <c:pt idx="66">
                  <c:v>73.81138962589068</c:v>
                </c:pt>
                <c:pt idx="67">
                  <c:v>73.19351977515765</c:v>
                </c:pt>
                <c:pt idx="68">
                  <c:v>72.70562354634252</c:v>
                </c:pt>
                <c:pt idx="69">
                  <c:v>72.35029418917348</c:v>
                </c:pt>
                <c:pt idx="70">
                  <c:v>72.1294615599393</c:v>
                </c:pt>
                <c:pt idx="71">
                  <c:v>72.04438248624635</c:v>
                </c:pt>
                <c:pt idx="72">
                  <c:v>72.0956346117629</c:v>
                </c:pt>
                <c:pt idx="73">
                  <c:v>72.28311373115355</c:v>
                </c:pt>
                <c:pt idx="74">
                  <c:v>72.606034608569</c:v>
                </c:pt>
                <c:pt idx="75">
                  <c:v>73.06293525642978</c:v>
                </c:pt>
                <c:pt idx="76">
                  <c:v>73.65168463488797</c:v>
                </c:pt>
                <c:pt idx="77">
                  <c:v>74.36949371632676</c:v>
                </c:pt>
                <c:pt idx="78">
                  <c:v>75.21292984362157</c:v>
                </c:pt>
                <c:pt idx="79">
                  <c:v>76.17793429569569</c:v>
                </c:pt>
                <c:pt idx="80">
                  <c:v>77.25984295921305</c:v>
                </c:pt>
                <c:pt idx="81">
                  <c:v>78.45340999111616</c:v>
                </c:pt>
                <c:pt idx="82">
                  <c:v>79.7528343431897</c:v>
                </c:pt>
                <c:pt idx="83">
                  <c:v>81.15178900696145</c:v>
                </c:pt>
                <c:pt idx="84">
                  <c:v>82.64345282509143</c:v>
                </c:pt>
                <c:pt idx="85">
                  <c:v>84.22054470399263</c:v>
                </c:pt>
                <c:pt idx="86">
                  <c:v>85.87536005181772</c:v>
                </c:pt>
                <c:pt idx="87">
                  <c:v>87.59980925617705</c:v>
                </c:pt>
                <c:pt idx="88">
                  <c:v>89.38545800706207</c:v>
                </c:pt>
                <c:pt idx="89">
                  <c:v>91.223569262471</c:v>
                </c:pt>
                <c:pt idx="90">
                  <c:v>93.10514664720259</c:v>
                </c:pt>
                <c:pt idx="91">
                  <c:v>95.02097906922607</c:v>
                </c:pt>
                <c:pt idx="92">
                  <c:v>96.96168633297884</c:v>
                </c:pt>
                <c:pt idx="93">
                  <c:v>98.91776552490548</c:v>
                </c:pt>
                <c:pt idx="94">
                  <c:v>100.87963794355228</c:v>
                </c:pt>
                <c:pt idx="95">
                  <c:v>102.83769634458135</c:v>
                </c:pt>
                <c:pt idx="96">
                  <c:v>104.78235227017711</c:v>
                </c:pt>
                <c:pt idx="97">
                  <c:v>106.7040832324889</c:v>
                </c:pt>
                <c:pt idx="98">
                  <c:v>108.59347952198588</c:v>
                </c:pt>
                <c:pt idx="99">
                  <c:v>110.44129041389033</c:v>
                </c:pt>
                <c:pt idx="100">
                  <c:v>112.23846954919088</c:v>
                </c:pt>
                <c:pt idx="101">
                  <c:v>113.97621927110619</c:v>
                </c:pt>
                <c:pt idx="102">
                  <c:v>115.64603370325116</c:v>
                </c:pt>
                <c:pt idx="103">
                  <c:v>117.23974036212913</c:v>
                </c:pt>
                <c:pt idx="104">
                  <c:v>118.74954010390567</c:v>
                </c:pt>
                <c:pt idx="105">
                  <c:v>120.16804521368118</c:v>
                </c:pt>
                <c:pt idx="106">
                  <c:v>121.48831545463162</c:v>
                </c:pt>
                <c:pt idx="107">
                  <c:v>122.7038919043893</c:v>
                </c:pt>
                <c:pt idx="108">
                  <c:v>123.80882841684306</c:v>
                </c:pt>
                <c:pt idx="109">
                  <c:v>124.79772055909993</c:v>
                </c:pt>
                <c:pt idx="110">
                  <c:v>125.66573188561496</c:v>
                </c:pt>
                <c:pt idx="111">
                  <c:v>126.40861742440812</c:v>
                </c:pt>
                <c:pt idx="112">
                  <c:v>127.02274426378337</c:v>
                </c:pt>
                <c:pt idx="113">
                  <c:v>127.50510914198706</c:v>
                </c:pt>
                <c:pt idx="114">
                  <c:v>127.85335295672253</c:v>
                </c:pt>
                <c:pt idx="115">
                  <c:v>128.06577212630754</c:v>
                </c:pt>
                <c:pt idx="116">
                  <c:v>128.14132674945375</c:v>
                </c:pt>
                <c:pt idx="117">
                  <c:v>128.07964552608814</c:v>
                </c:pt>
                <c:pt idx="118">
                  <c:v>127.88102741725486</c:v>
                </c:pt>
                <c:pt idx="119">
                  <c:v>127.54644003785693</c:v>
                </c:pt>
                <c:pt idx="120">
                  <c:v>127.07751479174766</c:v>
                </c:pt>
                <c:pt idx="121">
                  <c:v>126.47653877438407</c:v>
                </c:pt>
                <c:pt idx="122">
                  <c:v>125.74644348383768</c:v>
                </c:pt>
                <c:pt idx="123">
                  <c:v>124.89079039634437</c:v>
                </c:pt>
                <c:pt idx="124">
                  <c:v>123.91375347769197</c:v>
                </c:pt>
                <c:pt idx="125">
                  <c:v>122.82009871652028</c:v>
                </c:pt>
                <c:pt idx="126">
                  <c:v>121.6151607799709</c:v>
                </c:pt>
                <c:pt idx="127">
                  <c:v>120.30481690600487</c:v>
                </c:pt>
                <c:pt idx="128">
                  <c:v>118.89545816003795</c:v>
                </c:pt>
                <c:pt idx="129">
                  <c:v>117.39395819626232</c:v>
                </c:pt>
                <c:pt idx="130">
                  <c:v>115.8076396760665</c:v>
                </c:pt>
                <c:pt idx="131">
                  <c:v>114.14423850727566</c:v>
                </c:pt>
                <c:pt idx="132">
                  <c:v>112.41186607845621</c:v>
                </c:pt>
                <c:pt idx="133">
                  <c:v>110.61896967221077</c:v>
                </c:pt>
                <c:pt idx="134">
                  <c:v>108.77429125018472</c:v>
                </c:pt>
                <c:pt idx="135">
                  <c:v>106.88682481037117</c:v>
                </c:pt>
                <c:pt idx="136">
                  <c:v>104.96577252419817</c:v>
                </c:pt>
                <c:pt idx="137">
                  <c:v>103.02049986677662</c:v>
                </c:pt>
                <c:pt idx="138">
                  <c:v>101.0604899585505</c:v>
                </c:pt>
                <c:pt idx="139">
                  <c:v>99.09529734039963</c:v>
                </c:pt>
                <c:pt idx="140">
                  <c:v>97.13450140697736</c:v>
                </c:pt>
                <c:pt idx="141">
                  <c:v>95.18765972471215</c:v>
                </c:pt>
                <c:pt idx="142">
                  <c:v>93.26426146144895</c:v>
                </c:pt>
                <c:pt idx="143">
                  <c:v>91.37368115415632</c:v>
                </c:pt>
                <c:pt idx="144">
                  <c:v>89.52513303947437</c:v>
                </c:pt>
                <c:pt idx="145">
                  <c:v>87.72762616914042</c:v>
                </c:pt>
                <c:pt idx="146">
                  <c:v>85.98992052851176</c:v>
                </c:pt>
                <c:pt idx="147">
                  <c:v>84.32048437152856</c:v>
                </c:pt>
                <c:pt idx="148">
                  <c:v>82.7274529795484</c:v>
                </c:pt>
                <c:pt idx="149">
                  <c:v>81.21858904456313</c:v>
                </c:pt>
                <c:pt idx="150">
                  <c:v>79.80124486941506</c:v>
                </c:pt>
                <c:pt idx="151">
                  <c:v>78.48232656879836</c:v>
                </c:pt>
                <c:pt idx="152">
                  <c:v>77.26826044510676</c:v>
                </c:pt>
                <c:pt idx="153">
                  <c:v>76.16496170261749</c:v>
                </c:pt>
                <c:pt idx="154">
                  <c:v>75.17780565213408</c:v>
                </c:pt>
                <c:pt idx="155">
                  <c:v>74.31160154610282</c:v>
                </c:pt>
                <c:pt idx="156">
                  <c:v>73.57056917142786</c:v>
                </c:pt>
                <c:pt idx="157">
                  <c:v>72.95831831380065</c:v>
                </c:pt>
                <c:pt idx="158">
                  <c:v>72.47783119339434</c:v>
                </c:pt>
                <c:pt idx="159">
                  <c:v>72.1314479573227</c:v>
                </c:pt>
                <c:pt idx="160">
                  <c:v>71.92085529939472</c:v>
                </c:pt>
                <c:pt idx="161">
                  <c:v>71.84707826248277</c:v>
                </c:pt>
                <c:pt idx="162">
                  <c:v>71.91047526333986</c:v>
                </c:pt>
                <c:pt idx="163">
                  <c:v>72.11073636402122</c:v>
                </c:pt>
                <c:pt idx="164">
                  <c:v>72.44688479826964</c:v>
                </c:pt>
                <c:pt idx="165">
                  <c:v>72.91728174538308</c:v>
                </c:pt>
                <c:pt idx="166">
                  <c:v>73.51963432827912</c:v>
                </c:pt>
                <c:pt idx="167">
                  <c:v>74.25100679677809</c:v>
                </c:pt>
                <c:pt idx="168">
                  <c:v>75.10783484162253</c:v>
                </c:pt>
                <c:pt idx="169">
                  <c:v>76.08594296951132</c:v>
                </c:pt>
                <c:pt idx="170">
                  <c:v>77.18056485452374</c:v>
                </c:pt>
                <c:pt idx="171">
                  <c:v>78.38636656681929</c:v>
                </c:pt>
                <c:pt idx="172">
                  <c:v>79.697472565489</c:v>
                </c:pt>
                <c:pt idx="173">
                  <c:v>81.10749432897428</c:v>
                </c:pt>
                <c:pt idx="174">
                  <c:v>82.60956148362632</c:v>
                </c:pt>
                <c:pt idx="175">
                  <c:v>84.19635527881204</c:v>
                </c:pt>
                <c:pt idx="176">
                  <c:v>85.860144245545</c:v>
                </c:pt>
                <c:pt idx="177">
                  <c:v>87.59282186498415</c:v>
                </c:pt>
                <c:pt idx="178">
                  <c:v>89.3859460633529</c:v>
                </c:pt>
                <c:pt idx="179">
                  <c:v>91.23078034093432</c:v>
                </c:pt>
                <c:pt idx="180">
                  <c:v>93.1183363348365</c:v>
                </c:pt>
                <c:pt idx="181">
                  <c:v>95.03941760823716</c:v>
                </c:pt>
                <c:pt idx="182">
                  <c:v>96.98466445283928</c:v>
                </c:pt>
                <c:pt idx="183">
                  <c:v>98.94459948633174</c:v>
                </c:pt>
                <c:pt idx="184">
                  <c:v>100.90967382277351</c:v>
                </c:pt>
                <c:pt idx="185">
                  <c:v>102.87031359102585</c:v>
                </c:pt>
                <c:pt idx="186">
                  <c:v>104.8169665746581</c:v>
                </c:pt>
                <c:pt idx="187">
                  <c:v>106.74014874615791</c:v>
                </c:pt>
                <c:pt idx="188">
                  <c:v>108.63049046878744</c:v>
                </c:pt>
                <c:pt idx="189">
                  <c:v>110.47878214104318</c:v>
                </c:pt>
                <c:pt idx="190">
                  <c:v>112.27601906138834</c:v>
                </c:pt>
                <c:pt idx="191">
                  <c:v>114.01344529472182</c:v>
                </c:pt>
                <c:pt idx="192">
                  <c:v>115.682596326907</c:v>
                </c:pt>
                <c:pt idx="193">
                  <c:v>117.2753402995846</c:v>
                </c:pt>
                <c:pt idx="194">
                  <c:v>118.78391762440623</c:v>
                </c:pt>
                <c:pt idx="195">
                  <c:v>120.20097878371733</c:v>
                </c:pt>
                <c:pt idx="196">
                  <c:v>121.51962013354944</c:v>
                </c:pt>
                <c:pt idx="197">
                  <c:v>122.73341753451143</c:v>
                </c:pt>
                <c:pt idx="198">
                  <c:v>123.83645764674789</c:v>
                </c:pt>
                <c:pt idx="199">
                  <c:v>124.82336673651011</c:v>
                </c:pt>
                <c:pt idx="200">
                  <c:v>125.68933685400587</c:v>
                </c:pt>
                <c:pt idx="201">
                  <c:v>126.43014925499779</c:v>
                </c:pt>
                <c:pt idx="202">
                  <c:v>127.042194952046</c:v>
                </c:pt>
                <c:pt idx="203">
                  <c:v>127.52249229527276</c:v>
                </c:pt>
                <c:pt idx="204">
                  <c:v>127.8687014969961</c:v>
                </c:pt>
                <c:pt idx="205">
                  <c:v>128.07913602946746</c:v>
                </c:pt>
                <c:pt idx="206">
                  <c:v>128.1527708401798</c:v>
                </c:pt>
                <c:pt idx="207">
                  <c:v>128.08924734471645</c:v>
                </c:pt>
                <c:pt idx="208">
                  <c:v>127.8888751728089</c:v>
                </c:pt>
                <c:pt idx="209">
                  <c:v>127.55263065908859</c:v>
                </c:pt>
                <c:pt idx="210">
                  <c:v>127.08215208587687</c:v>
                </c:pt>
                <c:pt idx="211">
                  <c:v>126.47973170117977</c:v>
                </c:pt>
                <c:pt idx="212">
                  <c:v>125.74830455076527</c:v>
                </c:pt>
                <c:pt idx="213">
                  <c:v>124.8914341787214</c:v>
                </c:pt>
                <c:pt idx="214">
                  <c:v>123.9132952661497</c:v>
                </c:pt>
                <c:pt idx="215">
                  <c:v>122.81865329256608</c:v>
                </c:pt>
                <c:pt idx="216">
                  <c:v>121.61284131908553</c:v>
                </c:pt>
                <c:pt idx="217">
                  <c:v>120.30173400649029</c:v>
                </c:pt>
                <c:pt idx="218">
                  <c:v>118.8917189947522</c:v>
                </c:pt>
                <c:pt idx="219">
                  <c:v>117.38966578343539</c:v>
                </c:pt>
                <c:pt idx="220">
                  <c:v>115.80289226458078</c:v>
                </c:pt>
                <c:pt idx="221">
                  <c:v>114.13912907111187</c:v>
                </c:pt>
                <c:pt idx="222">
                  <c:v>112.40648191444382</c:v>
                </c:pt>
                <c:pt idx="223">
                  <c:v>110.61339209477475</c:v>
                </c:pt>
                <c:pt idx="224">
                  <c:v>108.76859537644181</c:v>
                </c:pt>
                <c:pt idx="225">
                  <c:v>106.88107942868947</c:v>
                </c:pt>
                <c:pt idx="226">
                  <c:v>104.96004003918841</c:v>
                </c:pt>
                <c:pt idx="227">
                  <c:v>103.01483631362167</c:v>
                </c:pt>
                <c:pt idx="228">
                  <c:v>101.05494507959645</c:v>
                </c:pt>
                <c:pt idx="229">
                  <c:v>99.0899147170159</c:v>
                </c:pt>
                <c:pt idx="230">
                  <c:v>97.12931863984079</c:v>
                </c:pt>
                <c:pt idx="231">
                  <c:v>95.18270865586933</c:v>
                </c:pt>
                <c:pt idx="232">
                  <c:v>93.25956843175899</c:v>
                </c:pt>
                <c:pt idx="233">
                  <c:v>91.3692672900008</c:v>
                </c:pt>
                <c:pt idx="234">
                  <c:v>89.52101456294142</c:v>
                </c:pt>
                <c:pt idx="235">
                  <c:v>87.72381472623312</c:v>
                </c:pt>
                <c:pt idx="236">
                  <c:v>85.98642353029659</c:v>
                </c:pt>
                <c:pt idx="237">
                  <c:v>84.31730534351847</c:v>
                </c:pt>
                <c:pt idx="238">
                  <c:v>82.72459191500299</c:v>
                </c:pt>
                <c:pt idx="239">
                  <c:v>81.21604275778137</c:v>
                </c:pt>
                <c:pt idx="240">
                  <c:v>79.79900734548842</c:v>
                </c:pt>
                <c:pt idx="241">
                  <c:v>78.4803893066806</c:v>
                </c:pt>
                <c:pt idx="242">
                  <c:v>77.26661279123817</c:v>
                </c:pt>
                <c:pt idx="243">
                  <c:v>76.16359117271182</c:v>
                </c:pt>
                <c:pt idx="244">
                  <c:v>75.17669823909412</c:v>
                </c:pt>
                <c:pt idx="245">
                  <c:v>74.31074201237237</c:v>
                </c:pt>
                <c:pt idx="246">
                  <c:v>73.56994132441329</c:v>
                </c:pt>
                <c:pt idx="247">
                  <c:v>72.95790526330052</c:v>
                </c:pt>
                <c:pt idx="248">
                  <c:v>72.47761559026219</c:v>
                </c:pt>
                <c:pt idx="249">
                  <c:v>72.13141221285308</c:v>
                </c:pt>
                <c:pt idx="250">
                  <c:v>71.92098178516603</c:v>
                </c:pt>
                <c:pt idx="251">
                  <c:v>71.84734949061325</c:v>
                </c:pt>
                <c:pt idx="252">
                  <c:v>71.91087404731228</c:v>
                </c:pt>
                <c:pt idx="253">
                  <c:v>72.11124596041167</c:v>
                </c:pt>
                <c:pt idx="254">
                  <c:v>72.4474890298724</c:v>
                </c:pt>
                <c:pt idx="255">
                  <c:v>72.9179651063609</c:v>
                </c:pt>
                <c:pt idx="256">
                  <c:v>73.52038207208471</c:v>
                </c:pt>
                <c:pt idx="257">
                  <c:v>74.2518050076906</c:v>
                </c:pt>
                <c:pt idx="258">
                  <c:v>75.10867049082218</c:v>
                </c:pt>
                <c:pt idx="259">
                  <c:v>76.08680395667736</c:v>
                </c:pt>
                <c:pt idx="260">
                  <c:v>77.18144003598786</c:v>
                </c:pt>
                <c:pt idx="261">
                  <c:v>78.38724577133706</c:v>
                </c:pt>
                <c:pt idx="262">
                  <c:v>79.69834659870989</c:v>
                </c:pt>
                <c:pt idx="263">
                  <c:v>81.10835496769577</c:v>
                </c:pt>
                <c:pt idx="264">
                  <c:v>82.61040146091112</c:v>
                </c:pt>
                <c:pt idx="265">
                  <c:v>84.19716826103097</c:v>
                </c:pt>
                <c:pt idx="266">
                  <c:v>85.86092480238244</c:v>
                </c:pt>
                <c:pt idx="267">
                  <c:v>87.59356543340989</c:v>
                </c:pt>
                <c:pt idx="268">
                  <c:v>89.38664890652387</c:v>
                </c:pt>
                <c:pt idx="269">
                  <c:v>91.23143950294426</c:v>
                </c:pt>
                <c:pt idx="270">
                  <c:v>93.11894959218142</c:v>
                </c:pt>
                <c:pt idx="271">
                  <c:v>95.03998341881012</c:v>
                </c:pt>
                <c:pt idx="272">
                  <c:v>96.98518190321175</c:v>
                </c:pt>
                <c:pt idx="273">
                  <c:v>98.94506823802006</c:v>
                </c:pt>
                <c:pt idx="274">
                  <c:v>100.91009405812919</c:v>
                </c:pt>
                <c:pt idx="275">
                  <c:v>102.8706859593286</c:v>
                </c:pt>
                <c:pt idx="276">
                  <c:v>104.81729213893021</c:v>
                </c:pt>
                <c:pt idx="277">
                  <c:v>106.74042893115971</c:v>
                </c:pt>
                <c:pt idx="278">
                  <c:v>108.63072701059595</c:v>
                </c:pt>
                <c:pt idx="279">
                  <c:v>110.4789770385596</c:v>
                </c:pt>
                <c:pt idx="280">
                  <c:v>112.27617453006675</c:v>
                </c:pt>
                <c:pt idx="281">
                  <c:v>114.01356372275923</c:v>
                </c:pt>
                <c:pt idx="282">
                  <c:v>115.68268023408714</c:v>
                </c:pt>
                <c:pt idx="283">
                  <c:v>117.2753922989214</c:v>
                </c:pt>
                <c:pt idx="284">
                  <c:v>118.78394038669065</c:v>
                </c:pt>
                <c:pt idx="285">
                  <c:v>120.20097500503176</c:v>
                </c:pt>
                <c:pt idx="286">
                  <c:v>121.51959250577774</c:v>
                </c:pt>
                <c:pt idx="287">
                  <c:v>122.73336871883994</c:v>
                </c:pt>
                <c:pt idx="288">
                  <c:v>123.83639025012327</c:v>
                </c:pt>
                <c:pt idx="289">
                  <c:v>124.82328329099391</c:v>
                </c:pt>
                <c:pt idx="290">
                  <c:v>125.68923979894242</c:v>
                </c:pt>
                <c:pt idx="291">
                  <c:v>126.43004092189246</c:v>
                </c:pt>
                <c:pt idx="292">
                  <c:v>127.04207755203403</c:v>
                </c:pt>
                <c:pt idx="293">
                  <c:v>127.52236790904493</c:v>
                </c:pt>
                <c:pt idx="294">
                  <c:v>127.8685720670363</c:v>
                </c:pt>
                <c:pt idx="295">
                  <c:v>128.07900335444847</c:v>
                </c:pt>
                <c:pt idx="296">
                  <c:v>128.15263657135773</c:v>
                </c:pt>
                <c:pt idx="297">
                  <c:v>128.0891129841598</c:v>
                </c:pt>
                <c:pt idx="298">
                  <c:v>127.88874207329673</c:v>
                </c:pt>
                <c:pt idx="299">
                  <c:v>127.55250002551156</c:v>
                </c:pt>
                <c:pt idx="300">
                  <c:v>127.08202497797724</c:v>
                </c:pt>
                <c:pt idx="301">
                  <c:v>126.47960903746879</c:v>
                </c:pt>
                <c:pt idx="302">
                  <c:v>125.7481871134612</c:v>
                </c:pt>
                <c:pt idx="303">
                  <c:v>124.89132261955659</c:v>
                </c:pt>
                <c:pt idx="304">
                  <c:v>123.91319011290189</c:v>
                </c:pt>
                <c:pt idx="305">
                  <c:v>122.81855495617602</c:v>
                </c:pt>
                <c:pt idx="306">
                  <c:v>121.61275010123133</c:v>
                </c:pt>
                <c:pt idx="307">
                  <c:v>120.30165010749691</c:v>
                </c:pt>
                <c:pt idx="308">
                  <c:v>118.89164252172351</c:v>
                </c:pt>
                <c:pt idx="309">
                  <c:v>117.3895967585052</c:v>
                </c:pt>
                <c:pt idx="310">
                  <c:v>115.80283063318853</c:v>
                </c:pt>
                <c:pt idx="311">
                  <c:v>114.13907471021773</c:v>
                </c:pt>
                <c:pt idx="312">
                  <c:v>112.40643464060688</c:v>
                </c:pt>
                <c:pt idx="313">
                  <c:v>110.61335167202769</c:v>
                </c:pt>
                <c:pt idx="314">
                  <c:v>108.76856152390307</c:v>
                </c:pt>
                <c:pt idx="315">
                  <c:v>106.88105182786364</c:v>
                </c:pt>
                <c:pt idx="316">
                  <c:v>104.96001834091246</c:v>
                </c:pt>
                <c:pt idx="317">
                  <c:v>103.01482014462336</c:v>
                </c:pt>
                <c:pt idx="318">
                  <c:v>101.05493404863799</c:v>
                </c:pt>
                <c:pt idx="319">
                  <c:v>99.08990842060291</c:v>
                </c:pt>
                <c:pt idx="320">
                  <c:v>97.12931666748283</c:v>
                </c:pt>
                <c:pt idx="321">
                  <c:v>95.18271059488451</c:v>
                </c:pt>
                <c:pt idx="322">
                  <c:v>93.2595738716198</c:v>
                </c:pt>
                <c:pt idx="323">
                  <c:v>91.36927582622411</c:v>
                </c:pt>
                <c:pt idx="324">
                  <c:v>89.52102580052873</c:v>
                </c:pt>
                <c:pt idx="325">
                  <c:v>87.72382828267216</c:v>
                </c:pt>
                <c:pt idx="326">
                  <c:v>85.9864390381378</c:v>
                </c:pt>
                <c:pt idx="327">
                  <c:v>84.31732245254322</c:v>
                </c:pt>
                <c:pt idx="328">
                  <c:v>82.72461029400267</c:v>
                </c:pt>
                <c:pt idx="329">
                  <c:v>81.21606209596851</c:v>
                </c:pt>
                <c:pt idx="330">
                  <c:v>79.79902735356241</c:v>
                </c:pt>
                <c:pt idx="331">
                  <c:v>78.48040971757199</c:v>
                </c:pt>
                <c:pt idx="332">
                  <c:v>77.2666333605563</c:v>
                </c:pt>
                <c:pt idx="333">
                  <c:v>76.16361167892084</c:v>
                </c:pt>
                <c:pt idx="334">
                  <c:v>75.17671848344284</c:v>
                </c:pt>
                <c:pt idx="335">
                  <c:v>74.31076181860335</c:v>
                </c:pt>
                <c:pt idx="336">
                  <c:v>73.56996053827599</c:v>
                </c:pt>
                <c:pt idx="337">
                  <c:v>72.95792375189313</c:v>
                </c:pt>
                <c:pt idx="338">
                  <c:v>72.47763324122582</c:v>
                </c:pt>
                <c:pt idx="339">
                  <c:v>72.13142893344097</c:v>
                </c:pt>
                <c:pt idx="340">
                  <c:v>71.92099750120988</c:v>
                </c:pt>
                <c:pt idx="341">
                  <c:v>71.84736414540701</c:v>
                </c:pt>
                <c:pt idx="342">
                  <c:v>71.91088760043303</c:v>
                </c:pt>
                <c:pt idx="343">
                  <c:v>72.11125838649549</c:v>
                </c:pt>
                <c:pt idx="344">
                  <c:v>72.44750031736216</c:v>
                </c:pt>
                <c:pt idx="345">
                  <c:v>72.91797525624109</c:v>
                </c:pt>
                <c:pt idx="346">
                  <c:v>73.52039109661752</c:v>
                </c:pt>
                <c:pt idx="347">
                  <c:v>74.25181292916542</c:v>
                </c:pt>
                <c:pt idx="348">
                  <c:v>75.10867734033008</c:v>
                </c:pt>
                <c:pt idx="349">
                  <c:v>76.08680977291995</c:v>
                </c:pt>
                <c:pt idx="350">
                  <c:v>77.18144486412922</c:v>
                </c:pt>
                <c:pt idx="351">
                  <c:v>78.38724966190591</c:v>
                </c:pt>
                <c:pt idx="352">
                  <c:v>79.69834960655778</c:v>
                </c:pt>
                <c:pt idx="353">
                  <c:v>81.10835715101635</c:v>
                </c:pt>
                <c:pt idx="354">
                  <c:v>82.6104028803239</c:v>
                </c:pt>
                <c:pt idx="355">
                  <c:v>84.19716897873259</c:v>
                </c:pt>
                <c:pt idx="356">
                  <c:v>85.86092488136704</c:v>
                </c:pt>
                <c:pt idx="357">
                  <c:v>87.5935649367593</c:v>
                </c:pt>
                <c:pt idx="358">
                  <c:v>89.38664789676811</c:v>
                </c:pt>
                <c:pt idx="359">
                  <c:v>91.2314380414914</c:v>
                </c:pt>
                <c:pt idx="360">
                  <c:v>93.1189477388157</c:v>
                </c:pt>
                <c:pt idx="361">
                  <c:v>95.0399812312565</c:v>
                </c:pt>
                <c:pt idx="362">
                  <c:v>96.98517943676454</c:v>
                </c:pt>
                <c:pt idx="363">
                  <c:v>98.94506554523308</c:v>
                </c:pt>
                <c:pt idx="364">
                  <c:v>100.91009118856431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'HW法'!$J$4</c:f>
              <c:strCache>
                <c:ptCount val="1"/>
                <c:pt idx="0">
                  <c:v>HW法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'HW法'!$A$5:$A$369</c:f>
              <c:num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'HW法'!$J$5:$J$369</c:f>
              <c:numCache>
                <c:ptCount val="365"/>
                <c:pt idx="90">
                  <c:v>101.39512947488251</c:v>
                </c:pt>
                <c:pt idx="91">
                  <c:v>102.7834620192013</c:v>
                </c:pt>
                <c:pt idx="92">
                  <c:v>104.15823381635518</c:v>
                </c:pt>
                <c:pt idx="93">
                  <c:v>105.51274711633998</c:v>
                </c:pt>
                <c:pt idx="94">
                  <c:v>106.84040286651337</c:v>
                </c:pt>
                <c:pt idx="95">
                  <c:v>108.134732861516</c:v>
                </c:pt>
                <c:pt idx="96">
                  <c:v>109.38943125571781</c:v>
                </c:pt>
                <c:pt idx="97">
                  <c:v>110.59838528466409</c:v>
                </c:pt>
                <c:pt idx="98">
                  <c:v>111.75570504584947</c:v>
                </c:pt>
                <c:pt idx="99">
                  <c:v>112.8557521937308</c:v>
                </c:pt>
                <c:pt idx="100">
                  <c:v>113.89316740917994</c:v>
                </c:pt>
                <c:pt idx="101">
                  <c:v>114.8628965095479</c:v>
                </c:pt>
                <c:pt idx="102">
                  <c:v>115.76021507213444</c:v>
                </c:pt>
                <c:pt idx="103">
                  <c:v>116.58075145110084</c:v>
                </c:pt>
                <c:pt idx="104">
                  <c:v>117.32050807568878</c:v>
                </c:pt>
                <c:pt idx="105">
                  <c:v>117.97588092598335</c:v>
                </c:pt>
                <c:pt idx="106">
                  <c:v>118.54367709133575</c:v>
                </c:pt>
                <c:pt idx="107">
                  <c:v>119.02113032590307</c:v>
                </c:pt>
                <c:pt idx="108">
                  <c:v>119.40591452551992</c:v>
                </c:pt>
                <c:pt idx="109">
                  <c:v>119.69615506024417</c:v>
                </c:pt>
                <c:pt idx="110">
                  <c:v>119.89043790736547</c:v>
                </c:pt>
                <c:pt idx="111">
                  <c:v>119.98781654038191</c:v>
                </c:pt>
                <c:pt idx="112">
                  <c:v>119.98781654038191</c:v>
                </c:pt>
                <c:pt idx="113">
                  <c:v>119.89043790736547</c:v>
                </c:pt>
                <c:pt idx="114">
                  <c:v>119.69615506024417</c:v>
                </c:pt>
                <c:pt idx="115">
                  <c:v>119.40591452551992</c:v>
                </c:pt>
                <c:pt idx="116">
                  <c:v>119.02113032590307</c:v>
                </c:pt>
                <c:pt idx="117">
                  <c:v>118.54367709133575</c:v>
                </c:pt>
                <c:pt idx="118">
                  <c:v>117.97588092598335</c:v>
                </c:pt>
                <c:pt idx="119">
                  <c:v>117.32050807568878</c:v>
                </c:pt>
                <c:pt idx="120">
                  <c:v>116.58075145110084</c:v>
                </c:pt>
                <c:pt idx="121">
                  <c:v>115.76021507213446</c:v>
                </c:pt>
                <c:pt idx="122">
                  <c:v>114.8628965095479</c:v>
                </c:pt>
                <c:pt idx="123">
                  <c:v>113.89316740917994</c:v>
                </c:pt>
                <c:pt idx="124">
                  <c:v>112.8557521937308</c:v>
                </c:pt>
                <c:pt idx="125">
                  <c:v>111.75570504584948</c:v>
                </c:pt>
                <c:pt idx="126">
                  <c:v>110.5983852846641</c:v>
                </c:pt>
                <c:pt idx="127">
                  <c:v>109.38943125571785</c:v>
                </c:pt>
                <c:pt idx="128">
                  <c:v>108.13473286151601</c:v>
                </c:pt>
                <c:pt idx="129">
                  <c:v>106.84040286651339</c:v>
                </c:pt>
                <c:pt idx="130">
                  <c:v>105.51274711634</c:v>
                </c:pt>
                <c:pt idx="131">
                  <c:v>104.15823381635519</c:v>
                </c:pt>
                <c:pt idx="132">
                  <c:v>102.78346201920134</c:v>
                </c:pt>
                <c:pt idx="133">
                  <c:v>101.39512947488255</c:v>
                </c:pt>
                <c:pt idx="134">
                  <c:v>100.00000000000001</c:v>
                </c:pt>
                <c:pt idx="135">
                  <c:v>98.6048705251175</c:v>
                </c:pt>
                <c:pt idx="136">
                  <c:v>97.2165379807987</c:v>
                </c:pt>
                <c:pt idx="137">
                  <c:v>95.84176618364485</c:v>
                </c:pt>
                <c:pt idx="138">
                  <c:v>94.48725288366003</c:v>
                </c:pt>
                <c:pt idx="139">
                  <c:v>93.15959713348666</c:v>
                </c:pt>
                <c:pt idx="140">
                  <c:v>91.86526713848403</c:v>
                </c:pt>
                <c:pt idx="141">
                  <c:v>90.6105687442822</c:v>
                </c:pt>
                <c:pt idx="142">
                  <c:v>89.40161471533591</c:v>
                </c:pt>
                <c:pt idx="143">
                  <c:v>88.24429495415055</c:v>
                </c:pt>
                <c:pt idx="144">
                  <c:v>87.14424780626925</c:v>
                </c:pt>
                <c:pt idx="145">
                  <c:v>86.10683259082006</c:v>
                </c:pt>
                <c:pt idx="146">
                  <c:v>85.13710349045212</c:v>
                </c:pt>
                <c:pt idx="147">
                  <c:v>84.23978492786557</c:v>
                </c:pt>
                <c:pt idx="148">
                  <c:v>83.41924854889919</c:v>
                </c:pt>
                <c:pt idx="149">
                  <c:v>82.67949192431124</c:v>
                </c:pt>
                <c:pt idx="150">
                  <c:v>82.02411907401668</c:v>
                </c:pt>
                <c:pt idx="151">
                  <c:v>81.45632290866428</c:v>
                </c:pt>
                <c:pt idx="152">
                  <c:v>80.97886967409693</c:v>
                </c:pt>
                <c:pt idx="153">
                  <c:v>80.59408547448008</c:v>
                </c:pt>
                <c:pt idx="154">
                  <c:v>80.30384493975585</c:v>
                </c:pt>
                <c:pt idx="155">
                  <c:v>80.10956209263455</c:v>
                </c:pt>
                <c:pt idx="156">
                  <c:v>80.01218345961809</c:v>
                </c:pt>
                <c:pt idx="157">
                  <c:v>80.01218345961809</c:v>
                </c:pt>
                <c:pt idx="158">
                  <c:v>80.10956209263455</c:v>
                </c:pt>
                <c:pt idx="159">
                  <c:v>80.30384493975585</c:v>
                </c:pt>
                <c:pt idx="160">
                  <c:v>80.59408547448008</c:v>
                </c:pt>
                <c:pt idx="161">
                  <c:v>80.97886967409693</c:v>
                </c:pt>
                <c:pt idx="162">
                  <c:v>81.45632290866426</c:v>
                </c:pt>
                <c:pt idx="163">
                  <c:v>82.02411907401665</c:v>
                </c:pt>
                <c:pt idx="164">
                  <c:v>82.67949192431124</c:v>
                </c:pt>
                <c:pt idx="165">
                  <c:v>83.41924854889918</c:v>
                </c:pt>
                <c:pt idx="166">
                  <c:v>84.23978492786559</c:v>
                </c:pt>
                <c:pt idx="167">
                  <c:v>85.13710349045212</c:v>
                </c:pt>
                <c:pt idx="168">
                  <c:v>86.10683259082006</c:v>
                </c:pt>
                <c:pt idx="169">
                  <c:v>87.14424780626922</c:v>
                </c:pt>
                <c:pt idx="170">
                  <c:v>88.24429495415055</c:v>
                </c:pt>
                <c:pt idx="171">
                  <c:v>89.4016147153359</c:v>
                </c:pt>
                <c:pt idx="172">
                  <c:v>90.61056874428219</c:v>
                </c:pt>
                <c:pt idx="173">
                  <c:v>91.865267138484</c:v>
                </c:pt>
                <c:pt idx="174">
                  <c:v>93.15959713348663</c:v>
                </c:pt>
                <c:pt idx="175">
                  <c:v>94.48725288366002</c:v>
                </c:pt>
                <c:pt idx="176">
                  <c:v>95.84176618364482</c:v>
                </c:pt>
                <c:pt idx="177">
                  <c:v>97.2165379807987</c:v>
                </c:pt>
                <c:pt idx="178">
                  <c:v>98.60487052511752</c:v>
                </c:pt>
                <c:pt idx="179">
                  <c:v>101.39512947488252</c:v>
                </c:pt>
                <c:pt idx="180">
                  <c:v>102.62789649850058</c:v>
                </c:pt>
                <c:pt idx="181">
                  <c:v>103.84883792443192</c:v>
                </c:pt>
                <c:pt idx="182">
                  <c:v>105.05343950457502</c:v>
                </c:pt>
                <c:pt idx="183">
                  <c:v>106.23716125542369</c:v>
                </c:pt>
                <c:pt idx="184">
                  <c:v>107.3954491782706</c:v>
                </c:pt>
                <c:pt idx="185">
                  <c:v>108.52374805833838</c:v>
                </c:pt>
                <c:pt idx="186">
                  <c:v>109.61751562947944</c:v>
                </c:pt>
                <c:pt idx="187">
                  <c:v>110.6722383282252</c:v>
                </c:pt>
                <c:pt idx="188">
                  <c:v>111.68344879058479</c:v>
                </c:pt>
                <c:pt idx="189">
                  <c:v>112.6467451701091</c:v>
                </c:pt>
                <c:pt idx="190">
                  <c:v>113.5578122792268</c:v>
                </c:pt>
                <c:pt idx="191">
                  <c:v>114.41244448038844</c:v>
                </c:pt>
                <c:pt idx="192">
                  <c:v>115.20657018151178</c:v>
                </c:pt>
                <c:pt idx="193">
                  <c:v>115.93627772368747</c:v>
                </c:pt>
                <c:pt idx="194">
                  <c:v>116.5978423898163</c:v>
                </c:pt>
                <c:pt idx="195">
                  <c:v>117.1877542121798</c:v>
                </c:pt>
                <c:pt idx="196">
                  <c:v>117.70274621591476</c:v>
                </c:pt>
                <c:pt idx="197">
                  <c:v>118.13982270461949</c:v>
                </c:pt>
                <c:pt idx="198">
                  <c:v>118.49628717418165</c:v>
                </c:pt>
                <c:pt idx="199">
                  <c:v>118.76976943137605</c:v>
                </c:pt>
                <c:pt idx="200">
                  <c:v>118.95825149454004</c:v>
                </c:pt>
                <c:pt idx="201">
                  <c:v>119.06009186414198</c:v>
                </c:pt>
                <c:pt idx="202">
                  <c:v>119.0740477705463</c:v>
                </c:pt>
                <c:pt idx="203">
                  <c:v>118.99929503379994</c:v>
                </c:pt>
                <c:pt idx="204">
                  <c:v>118.83544520473902</c:v>
                </c:pt>
                <c:pt idx="205">
                  <c:v>118.58255969696391</c:v>
                </c:pt>
                <c:pt idx="206">
                  <c:v>118.24116066402412</c:v>
                </c:pt>
                <c:pt idx="207">
                  <c:v>117.81223842424323</c:v>
                </c:pt>
                <c:pt idx="208">
                  <c:v>117.29725528576195</c:v>
                </c:pt>
                <c:pt idx="209">
                  <c:v>116.6981456754023</c:v>
                </c:pt>
                <c:pt idx="210">
                  <c:v>116.01731252574226</c:v>
                </c:pt>
                <c:pt idx="211">
                  <c:v>115.25761992432386</c:v>
                </c:pt>
                <c:pt idx="212">
                  <c:v>114.42238207629686</c:v>
                </c:pt>
                <c:pt idx="213">
                  <c:v>113.51534867624818</c:v>
                </c:pt>
                <c:pt idx="214">
                  <c:v>112.54068682585286</c:v>
                </c:pt>
                <c:pt idx="215">
                  <c:v>111.50295967080231</c:v>
                </c:pt>
                <c:pt idx="216">
                  <c:v>110.40710196287391</c:v>
                </c:pt>
                <c:pt idx="217">
                  <c:v>109.25839278078595</c:v>
                </c:pt>
                <c:pt idx="218">
                  <c:v>108.06242566655878</c:v>
                </c:pt>
                <c:pt idx="219">
                  <c:v>106.82507645251813</c:v>
                </c:pt>
                <c:pt idx="220">
                  <c:v>105.55246906800004</c:v>
                </c:pt>
                <c:pt idx="221">
                  <c:v>104.25093962450131</c:v>
                </c:pt>
                <c:pt idx="222">
                  <c:v>102.92699908381887</c:v>
                </c:pt>
                <c:pt idx="223">
                  <c:v>101.58729481604546</c:v>
                </c:pt>
                <c:pt idx="224">
                  <c:v>100.23857135360402</c:v>
                </c:pt>
                <c:pt idx="225">
                  <c:v>98.88763064429537</c:v>
                </c:pt>
                <c:pt idx="226">
                  <c:v>97.54129210110483</c:v>
                </c:pt>
                <c:pt idx="227">
                  <c:v>96.20635273973728</c:v>
                </c:pt>
                <c:pt idx="228">
                  <c:v>94.88954768696861</c:v>
                </c:pt>
                <c:pt idx="229">
                  <c:v>93.59751133428202</c:v>
                </c:pt>
                <c:pt idx="230">
                  <c:v>92.33673940218668</c:v>
                </c:pt>
                <c:pt idx="231">
                  <c:v>91.11355217125598</c:v>
                </c:pt>
                <c:pt idx="232">
                  <c:v>89.93405912631194</c:v>
                </c:pt>
                <c:pt idx="233">
                  <c:v>88.80412525021114</c:v>
                </c:pt>
                <c:pt idx="234">
                  <c:v>87.72933919308703</c:v>
                </c:pt>
                <c:pt idx="235">
                  <c:v>86.71498353126557</c:v>
                </c:pt>
                <c:pt idx="236">
                  <c:v>85.76600731685109</c:v>
                </c:pt>
                <c:pt idx="237">
                  <c:v>84.88700110353886</c:v>
                </c:pt>
                <c:pt idx="238">
                  <c:v>84.0821746158704</c:v>
                </c:pt>
                <c:pt idx="239">
                  <c:v>83.35533720724486</c:v>
                </c:pt>
                <c:pt idx="240">
                  <c:v>82.70988122598683</c:v>
                </c:pt>
                <c:pt idx="241">
                  <c:v>82.14876837828952</c:v>
                </c:pt>
                <c:pt idx="242">
                  <c:v>81.67451914182976</c:v>
                </c:pt>
                <c:pt idx="243">
                  <c:v>81.28920524458246</c:v>
                </c:pt>
                <c:pt idx="244">
                  <c:v>80.99444518055604</c:v>
                </c:pt>
                <c:pt idx="245">
                  <c:v>80.79140268897643</c:v>
                </c:pt>
                <c:pt idx="246">
                  <c:v>80.68078807743655</c:v>
                </c:pt>
                <c:pt idx="247">
                  <c:v>80.66286222461079</c:v>
                </c:pt>
                <c:pt idx="248">
                  <c:v>80.737443056462</c:v>
                </c:pt>
                <c:pt idx="249">
                  <c:v>80.90391425365792</c:v>
                </c:pt>
                <c:pt idx="250">
                  <c:v>81.16123591928827</c:v>
                </c:pt>
                <c:pt idx="251">
                  <c:v>81.50795691676117</c:v>
                </c:pt>
                <c:pt idx="252">
                  <c:v>81.94222857932883</c:v>
                </c:pt>
                <c:pt idx="253">
                  <c:v>82.46181949582967</c:v>
                </c:pt>
                <c:pt idx="254">
                  <c:v>83.06413109202883</c:v>
                </c:pt>
                <c:pt idx="255">
                  <c:v>83.74621375278807</c:v>
                </c:pt>
                <c:pt idx="256">
                  <c:v>84.50478326591713</c:v>
                </c:pt>
                <c:pt idx="257">
                  <c:v>85.33623741209236</c:v>
                </c:pt>
                <c:pt idx="258">
                  <c:v>86.23667257436924</c:v>
                </c:pt>
                <c:pt idx="259">
                  <c:v>87.20190029298095</c:v>
                </c:pt>
                <c:pt idx="260">
                  <c:v>88.22746374361097</c:v>
                </c:pt>
                <c:pt idx="261">
                  <c:v>89.30865416753464</c:v>
                </c:pt>
                <c:pt idx="262">
                  <c:v>90.44052732753875</c:v>
                </c:pt>
                <c:pt idx="263">
                  <c:v>91.61792010229082</c:v>
                </c:pt>
                <c:pt idx="264">
                  <c:v>92.83546736221867</c:v>
                </c:pt>
                <c:pt idx="265">
                  <c:v>94.08761929084083</c:v>
                </c:pt>
                <c:pt idx="266">
                  <c:v>95.36865932623456</c:v>
                </c:pt>
                <c:pt idx="267">
                  <c:v>96.67272289780658</c:v>
                </c:pt>
                <c:pt idx="268">
                  <c:v>97.9938171240742</c:v>
                </c:pt>
                <c:pt idx="269">
                  <c:v>99.32584161849674</c:v>
                </c:pt>
                <c:pt idx="270">
                  <c:v>100.66261052358551</c:v>
                </c:pt>
                <c:pt idx="271">
                  <c:v>101.99787585988122</c:v>
                </c:pt>
                <c:pt idx="272">
                  <c:v>103.32535223742047</c:v>
                </c:pt>
                <c:pt idx="273">
                  <c:v>104.6387429346153</c:v>
                </c:pt>
                <c:pt idx="274">
                  <c:v>105.931767304675</c:v>
                </c:pt>
                <c:pt idx="275">
                  <c:v>107.19818942440324</c:v>
                </c:pt>
                <c:pt idx="276">
                  <c:v>108.43184785591956</c:v>
                </c:pt>
                <c:pt idx="277">
                  <c:v>109.62668634996358</c:v>
                </c:pt>
                <c:pt idx="278">
                  <c:v>110.7767852811539</c:v>
                </c:pt>
                <c:pt idx="279">
                  <c:v>111.87639357191703</c:v>
                </c:pt>
                <c:pt idx="280">
                  <c:v>112.91996083359093</c:v>
                </c:pt>
                <c:pt idx="281">
                  <c:v>113.9021694310398</c:v>
                </c:pt>
                <c:pt idx="282">
                  <c:v>114.81796616138519</c:v>
                </c:pt>
                <c:pt idx="283">
                  <c:v>115.66259322833977</c:v>
                </c:pt>
                <c:pt idx="284">
                  <c:v>116.43161819111133</c:v>
                </c:pt>
                <c:pt idx="285">
                  <c:v>117.12096257073654</c:v>
                </c:pt>
                <c:pt idx="286">
                  <c:v>117.72692880665981</c:v>
                </c:pt>
                <c:pt idx="287">
                  <c:v>118.24622527190935</c:v>
                </c:pt>
                <c:pt idx="288">
                  <c:v>118.67598907575669</c:v>
                </c:pt>
                <c:pt idx="289">
                  <c:v>119.01380640759882</c:v>
                </c:pt>
                <c:pt idx="290">
                  <c:v>119.25773020425169</c:v>
                </c:pt>
                <c:pt idx="291">
                  <c:v>119.40629495411717</c:v>
                </c:pt>
                <c:pt idx="292">
                  <c:v>119.45852848501559</c:v>
                </c:pt>
                <c:pt idx="293">
                  <c:v>119.41396061709303</c:v>
                </c:pt>
                <c:pt idx="294">
                  <c:v>119.27262859738165</c:v>
                </c:pt>
                <c:pt idx="295">
                  <c:v>119.03507926762363</c:v>
                </c:pt>
                <c:pt idx="296">
                  <c:v>118.70236795122821</c:v>
                </c:pt>
                <c:pt idx="297">
                  <c:v>118.27605407816024</c:v>
                </c:pt>
                <c:pt idx="298">
                  <c:v>117.75819359766376</c:v>
                </c:pt>
                <c:pt idx="299">
                  <c:v>117.15132825761205</c:v>
                </c:pt>
                <c:pt idx="300">
                  <c:v>116.45847185562081</c:v>
                </c:pt>
                <c:pt idx="301">
                  <c:v>115.68309359063723</c:v>
                </c:pt>
                <c:pt idx="302">
                  <c:v>114.82909866437733</c:v>
                </c:pt>
                <c:pt idx="303">
                  <c:v>113.90080629965757</c:v>
                </c:pt>
                <c:pt idx="304">
                  <c:v>112.90292535737028</c:v>
                </c:pt>
                <c:pt idx="305">
                  <c:v>111.84052774565959</c:v>
                </c:pt>
                <c:pt idx="306">
                  <c:v>110.71901982391157</c:v>
                </c:pt>
                <c:pt idx="307">
                  <c:v>109.54411201067443</c:v>
                </c:pt>
                <c:pt idx="308">
                  <c:v>108.32178680881562</c:v>
                </c:pt>
                <c:pt idx="309">
                  <c:v>107.05826546338069</c:v>
                </c:pt>
                <c:pt idx="310">
                  <c:v>105.7599734680575</c:v>
                </c:pt>
                <c:pt idx="311">
                  <c:v>104.43350513518816</c:v>
                </c:pt>
                <c:pt idx="312">
                  <c:v>103.08558744225698</c:v>
                </c:pt>
                <c:pt idx="313">
                  <c:v>101.72304336503957</c:v>
                </c:pt>
                <c:pt idx="314">
                  <c:v>100.35275490446249</c:v>
                </c:pt>
                <c:pt idx="315">
                  <c:v>98.98162601098514</c:v>
                </c:pt>
                <c:pt idx="316">
                  <c:v>97.6165456072504</c:v>
                </c:pt>
                <c:pt idx="317">
                  <c:v>96.26435090706893</c:v>
                </c:pt>
                <c:pt idx="318">
                  <c:v>94.93179122666125</c:v>
                </c:pt>
                <c:pt idx="319">
                  <c:v>93.62549248255563</c:v>
                </c:pt>
                <c:pt idx="320">
                  <c:v>92.35192256960929</c:v>
                </c:pt>
                <c:pt idx="321">
                  <c:v>91.11735781215535</c:v>
                </c:pt>
                <c:pt idx="322">
                  <c:v>89.92785068103146</c:v>
                </c:pt>
                <c:pt idx="323">
                  <c:v>88.78919896883308</c:v>
                </c:pt>
                <c:pt idx="324">
                  <c:v>87.70691661464875</c:v>
                </c:pt>
                <c:pt idx="325">
                  <c:v>86.6862063671395</c:v>
                </c:pt>
                <c:pt idx="326">
                  <c:v>85.73193447038794</c:v>
                </c:pt>
                <c:pt idx="327">
                  <c:v>84.84860754966324</c:v>
                </c:pt>
                <c:pt idx="328">
                  <c:v>84.04035186331892</c:v>
                </c:pt>
                <c:pt idx="329">
                  <c:v>83.31089507170024</c:v>
                </c:pt>
                <c:pt idx="330">
                  <c:v>82.66355065357479</c:v>
                </c:pt>
                <c:pt idx="331">
                  <c:v>82.10120507481572</c:v>
                </c:pt>
                <c:pt idx="332">
                  <c:v>81.6263077827857</c:v>
                </c:pt>
                <c:pt idx="333">
                  <c:v>81.24086406339438</c:v>
                </c:pt>
                <c:pt idx="334">
                  <c:v>80.94643075688712</c:v>
                </c:pt>
                <c:pt idx="335">
                  <c:v>80.74411478426863</c:v>
                </c:pt>
                <c:pt idx="336">
                  <c:v>80.63457439051665</c:v>
                </c:pt>
                <c:pt idx="337">
                  <c:v>80.61802296539338</c:v>
                </c:pt>
                <c:pt idx="338">
                  <c:v>80.69423525995606</c:v>
                </c:pt>
                <c:pt idx="339">
                  <c:v>80.8625557791216</c:v>
                </c:pt>
                <c:pt idx="340">
                  <c:v>81.12190910007142</c:v>
                </c:pt>
                <c:pt idx="341">
                  <c:v>81.47081184482384</c:v>
                </c:pt>
                <c:pt idx="342">
                  <c:v>81.90738602441571</c:v>
                </c:pt>
                <c:pt idx="343">
                  <c:v>82.42937347269581</c:v>
                </c:pt>
                <c:pt idx="344">
                  <c:v>83.0341510999176</c:v>
                </c:pt>
                <c:pt idx="345">
                  <c:v>83.71874671959752</c:v>
                </c:pt>
                <c:pt idx="346">
                  <c:v>84.47985523526087</c:v>
                </c:pt>
                <c:pt idx="347">
                  <c:v>85.31385501492842</c:v>
                </c:pt>
                <c:pt idx="348">
                  <c:v>86.21682432824122</c:v>
                </c:pt>
                <c:pt idx="349">
                  <c:v>87.1845577714293</c:v>
                </c:pt>
                <c:pt idx="350">
                  <c:v>88.21258265623536</c:v>
                </c:pt>
                <c:pt idx="351">
                  <c:v>89.29617538779654</c:v>
                </c:pt>
                <c:pt idx="352">
                  <c:v>90.43037790097293</c:v>
                </c:pt>
                <c:pt idx="353">
                  <c:v>91.61001426262162</c:v>
                </c:pt>
                <c:pt idx="354">
                  <c:v>92.82970757722346</c:v>
                </c:pt>
                <c:pt idx="355">
                  <c:v>94.08389735391813</c:v>
                </c:pt>
                <c:pt idx="356">
                  <c:v>95.36685750374784</c:v>
                </c:pt>
                <c:pt idx="357">
                  <c:v>96.67271513658973</c:v>
                </c:pt>
                <c:pt idx="358">
                  <c:v>97.99547031817394</c:v>
                </c:pt>
                <c:pt idx="359">
                  <c:v>99.3290169294348</c:v>
                </c:pt>
                <c:pt idx="360">
                  <c:v>100.66716474425844</c:v>
                </c:pt>
                <c:pt idx="361">
                  <c:v>102.00366280876038</c:v>
                </c:pt>
                <c:pt idx="362">
                  <c:v>103.33222416701754</c:v>
                </c:pt>
                <c:pt idx="363">
                  <c:v>104.6465519362597</c:v>
                </c:pt>
                <c:pt idx="364">
                  <c:v>105.94036669050594</c:v>
                </c:pt>
              </c:numCache>
            </c:numRef>
          </c:yVal>
          <c:smooth val="1"/>
        </c:ser>
        <c:axId val="31946780"/>
        <c:axId val="19085565"/>
      </c:scatterChart>
      <c:valAx>
        <c:axId val="31946780"/>
        <c:scaling>
          <c:orientation val="minMax"/>
          <c:max val="3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期日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085565"/>
        <c:crosses val="autoZero"/>
        <c:crossBetween val="midCat"/>
        <c:dispUnits/>
        <c:majorUnit val="60"/>
        <c:minorUnit val="30"/>
      </c:valAx>
      <c:valAx>
        <c:axId val="19085565"/>
        <c:scaling>
          <c:orientation val="minMax"/>
          <c:max val="13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販売数量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31946780"/>
        <c:crosses val="autoZero"/>
        <c:crossBetween val="midCat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75"/>
          <c:y val="0.0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02625"/>
          <c:w val="0.8755"/>
          <c:h val="0.89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'HW法 (2)'!$B$4</c:f>
              <c:strCache>
                <c:ptCount val="1"/>
                <c:pt idx="0">
                  <c:v>実績値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'HW法 (2)'!$A$5:$A$369</c:f>
              <c:num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'HW法 (2)'!$B$5:$B$369</c:f>
              <c:numCache>
                <c:ptCount val="365"/>
                <c:pt idx="0">
                  <c:v>71.4951294748825</c:v>
                </c:pt>
                <c:pt idx="1">
                  <c:v>72.98346201920131</c:v>
                </c:pt>
                <c:pt idx="2">
                  <c:v>74.45823381635519</c:v>
                </c:pt>
                <c:pt idx="3">
                  <c:v>75.91274711633999</c:v>
                </c:pt>
                <c:pt idx="4">
                  <c:v>77.34040286651337</c:v>
                </c:pt>
                <c:pt idx="5">
                  <c:v>78.734732861516</c:v>
                </c:pt>
                <c:pt idx="6">
                  <c:v>80.08943125571783</c:v>
                </c:pt>
                <c:pt idx="7">
                  <c:v>81.39838528466409</c:v>
                </c:pt>
                <c:pt idx="8">
                  <c:v>82.65570504584947</c:v>
                </c:pt>
                <c:pt idx="9">
                  <c:v>83.85575219373078</c:v>
                </c:pt>
                <c:pt idx="10">
                  <c:v>84.99316740917993</c:v>
                </c:pt>
                <c:pt idx="11">
                  <c:v>86.06289650954788</c:v>
                </c:pt>
                <c:pt idx="12">
                  <c:v>87.06021507213444</c:v>
                </c:pt>
                <c:pt idx="13">
                  <c:v>87.98075145110084</c:v>
                </c:pt>
                <c:pt idx="14">
                  <c:v>88.82050807568876</c:v>
                </c:pt>
                <c:pt idx="15">
                  <c:v>89.57588092598334</c:v>
                </c:pt>
                <c:pt idx="16">
                  <c:v>90.24367709133575</c:v>
                </c:pt>
                <c:pt idx="17">
                  <c:v>90.82113032590307</c:v>
                </c:pt>
                <c:pt idx="18">
                  <c:v>91.30591452551994</c:v>
                </c:pt>
                <c:pt idx="19">
                  <c:v>91.69615506024417</c:v>
                </c:pt>
                <c:pt idx="20">
                  <c:v>91.99043790736546</c:v>
                </c:pt>
                <c:pt idx="21">
                  <c:v>92.18781654038192</c:v>
                </c:pt>
                <c:pt idx="22">
                  <c:v>92.28781654038191</c:v>
                </c:pt>
                <c:pt idx="23">
                  <c:v>92.29043790736547</c:v>
                </c:pt>
                <c:pt idx="24">
                  <c:v>92.19615506024417</c:v>
                </c:pt>
                <c:pt idx="25">
                  <c:v>92.00591452551993</c:v>
                </c:pt>
                <c:pt idx="26">
                  <c:v>91.72113032590308</c:v>
                </c:pt>
                <c:pt idx="27">
                  <c:v>91.34367709133575</c:v>
                </c:pt>
                <c:pt idx="28">
                  <c:v>90.87588092598335</c:v>
                </c:pt>
                <c:pt idx="29">
                  <c:v>90.32050807568878</c:v>
                </c:pt>
                <c:pt idx="30">
                  <c:v>89.68075145110083</c:v>
                </c:pt>
                <c:pt idx="31">
                  <c:v>88.96021507213445</c:v>
                </c:pt>
                <c:pt idx="32">
                  <c:v>88.16289650954788</c:v>
                </c:pt>
                <c:pt idx="33">
                  <c:v>87.29316740917994</c:v>
                </c:pt>
                <c:pt idx="34">
                  <c:v>86.3557521937308</c:v>
                </c:pt>
                <c:pt idx="35">
                  <c:v>85.35570504584946</c:v>
                </c:pt>
                <c:pt idx="36">
                  <c:v>84.29838528466409</c:v>
                </c:pt>
                <c:pt idx="37">
                  <c:v>83.18943125571782</c:v>
                </c:pt>
                <c:pt idx="38">
                  <c:v>82.03473286151602</c:v>
                </c:pt>
                <c:pt idx="39">
                  <c:v>80.84040286651337</c:v>
                </c:pt>
                <c:pt idx="40">
                  <c:v>79.61274711633999</c:v>
                </c:pt>
                <c:pt idx="41">
                  <c:v>78.3582338163552</c:v>
                </c:pt>
                <c:pt idx="42">
                  <c:v>77.0834620192013</c:v>
                </c:pt>
                <c:pt idx="43">
                  <c:v>75.79512947488251</c:v>
                </c:pt>
                <c:pt idx="44">
                  <c:v>74.5</c:v>
                </c:pt>
                <c:pt idx="45">
                  <c:v>73.2048705251175</c:v>
                </c:pt>
                <c:pt idx="46">
                  <c:v>71.9165379807987</c:v>
                </c:pt>
                <c:pt idx="47">
                  <c:v>70.64176618364482</c:v>
                </c:pt>
                <c:pt idx="48">
                  <c:v>69.38725288366003</c:v>
                </c:pt>
                <c:pt idx="49">
                  <c:v>68.15959713348663</c:v>
                </c:pt>
                <c:pt idx="50">
                  <c:v>66.965267138484</c:v>
                </c:pt>
                <c:pt idx="51">
                  <c:v>65.81056874428218</c:v>
                </c:pt>
                <c:pt idx="52">
                  <c:v>64.70161471533591</c:v>
                </c:pt>
                <c:pt idx="53">
                  <c:v>63.64429495415054</c:v>
                </c:pt>
                <c:pt idx="54">
                  <c:v>62.64424780626921</c:v>
                </c:pt>
                <c:pt idx="55">
                  <c:v>61.706832590820056</c:v>
                </c:pt>
                <c:pt idx="56">
                  <c:v>60.83710349045212</c:v>
                </c:pt>
                <c:pt idx="57">
                  <c:v>60.039784927865554</c:v>
                </c:pt>
                <c:pt idx="58">
                  <c:v>59.319248548899175</c:v>
                </c:pt>
                <c:pt idx="59">
                  <c:v>58.679491924311236</c:v>
                </c:pt>
                <c:pt idx="60">
                  <c:v>58.12411907401667</c:v>
                </c:pt>
                <c:pt idx="61">
                  <c:v>57.65632290866426</c:v>
                </c:pt>
                <c:pt idx="62">
                  <c:v>57.278869674096924</c:v>
                </c:pt>
                <c:pt idx="63">
                  <c:v>56.994085474480066</c:v>
                </c:pt>
                <c:pt idx="64">
                  <c:v>56.80384493975584</c:v>
                </c:pt>
                <c:pt idx="65">
                  <c:v>56.709562092634535</c:v>
                </c:pt>
                <c:pt idx="66">
                  <c:v>56.71218345961809</c:v>
                </c:pt>
                <c:pt idx="67">
                  <c:v>56.81218345961808</c:v>
                </c:pt>
                <c:pt idx="68">
                  <c:v>57.00956209263453</c:v>
                </c:pt>
                <c:pt idx="69">
                  <c:v>57.303844939755834</c:v>
                </c:pt>
                <c:pt idx="70">
                  <c:v>57.69408547448007</c:v>
                </c:pt>
                <c:pt idx="71">
                  <c:v>58.17886967409693</c:v>
                </c:pt>
                <c:pt idx="72">
                  <c:v>58.756322908664245</c:v>
                </c:pt>
                <c:pt idx="73">
                  <c:v>59.42411907401666</c:v>
                </c:pt>
                <c:pt idx="74">
                  <c:v>60.17949192431123</c:v>
                </c:pt>
                <c:pt idx="75">
                  <c:v>61.019248548899164</c:v>
                </c:pt>
                <c:pt idx="76">
                  <c:v>61.93978492786557</c:v>
                </c:pt>
                <c:pt idx="77">
                  <c:v>62.9371034904521</c:v>
                </c:pt>
                <c:pt idx="78">
                  <c:v>64.00683259082005</c:v>
                </c:pt>
                <c:pt idx="79">
                  <c:v>65.1442478062692</c:v>
                </c:pt>
                <c:pt idx="80">
                  <c:v>66.34429495415053</c:v>
                </c:pt>
                <c:pt idx="81">
                  <c:v>67.60161471533588</c:v>
                </c:pt>
                <c:pt idx="82">
                  <c:v>68.91056874428219</c:v>
                </c:pt>
                <c:pt idx="83">
                  <c:v>70.265267138484</c:v>
                </c:pt>
                <c:pt idx="84">
                  <c:v>71.65959713348663</c:v>
                </c:pt>
                <c:pt idx="85">
                  <c:v>73.08725288366</c:v>
                </c:pt>
                <c:pt idx="86">
                  <c:v>74.54176618364481</c:v>
                </c:pt>
                <c:pt idx="87">
                  <c:v>76.01653798079867</c:v>
                </c:pt>
                <c:pt idx="88">
                  <c:v>77.50487052511751</c:v>
                </c:pt>
                <c:pt idx="89">
                  <c:v>79</c:v>
                </c:pt>
                <c:pt idx="90">
                  <c:v>80.4951294748825</c:v>
                </c:pt>
                <c:pt idx="91">
                  <c:v>81.9834620192013</c:v>
                </c:pt>
                <c:pt idx="92">
                  <c:v>83.45823381635516</c:v>
                </c:pt>
                <c:pt idx="93">
                  <c:v>84.91274711633999</c:v>
                </c:pt>
                <c:pt idx="94">
                  <c:v>86.34040286651337</c:v>
                </c:pt>
                <c:pt idx="95">
                  <c:v>87.734732861516</c:v>
                </c:pt>
                <c:pt idx="96">
                  <c:v>89.08943125571781</c:v>
                </c:pt>
                <c:pt idx="97">
                  <c:v>90.39838528466409</c:v>
                </c:pt>
                <c:pt idx="98">
                  <c:v>91.65570504584947</c:v>
                </c:pt>
                <c:pt idx="99">
                  <c:v>92.85575219373078</c:v>
                </c:pt>
                <c:pt idx="100">
                  <c:v>93.99316740917993</c:v>
                </c:pt>
                <c:pt idx="101">
                  <c:v>95.06289650954788</c:v>
                </c:pt>
                <c:pt idx="102">
                  <c:v>96.06021507213443</c:v>
                </c:pt>
                <c:pt idx="103">
                  <c:v>96.98075145110084</c:v>
                </c:pt>
                <c:pt idx="104">
                  <c:v>97.82050807568878</c:v>
                </c:pt>
                <c:pt idx="105">
                  <c:v>98.57588092598334</c:v>
                </c:pt>
                <c:pt idx="106">
                  <c:v>99.24367709133575</c:v>
                </c:pt>
                <c:pt idx="107">
                  <c:v>99.82113032590307</c:v>
                </c:pt>
                <c:pt idx="108">
                  <c:v>100.30591452551994</c:v>
                </c:pt>
                <c:pt idx="109">
                  <c:v>100.69615506024417</c:v>
                </c:pt>
                <c:pt idx="110">
                  <c:v>100.99043790736548</c:v>
                </c:pt>
                <c:pt idx="111">
                  <c:v>101.18781654038192</c:v>
                </c:pt>
                <c:pt idx="112">
                  <c:v>101.28781654038191</c:v>
                </c:pt>
                <c:pt idx="113">
                  <c:v>101.29043790736547</c:v>
                </c:pt>
                <c:pt idx="114">
                  <c:v>101.19615506024417</c:v>
                </c:pt>
                <c:pt idx="115">
                  <c:v>101.00591452551993</c:v>
                </c:pt>
                <c:pt idx="116">
                  <c:v>100.72113032590308</c:v>
                </c:pt>
                <c:pt idx="117">
                  <c:v>100.34367709133575</c:v>
                </c:pt>
                <c:pt idx="118">
                  <c:v>99.87588092598335</c:v>
                </c:pt>
                <c:pt idx="119">
                  <c:v>99.32050807568878</c:v>
                </c:pt>
                <c:pt idx="120">
                  <c:v>98.68075145110083</c:v>
                </c:pt>
                <c:pt idx="121">
                  <c:v>97.96021507213446</c:v>
                </c:pt>
                <c:pt idx="122">
                  <c:v>97.16289650954788</c:v>
                </c:pt>
                <c:pt idx="123">
                  <c:v>96.29316740917996</c:v>
                </c:pt>
                <c:pt idx="124">
                  <c:v>95.35575219373081</c:v>
                </c:pt>
                <c:pt idx="125">
                  <c:v>94.35570504584948</c:v>
                </c:pt>
                <c:pt idx="126">
                  <c:v>93.29838528466409</c:v>
                </c:pt>
                <c:pt idx="127">
                  <c:v>92.18943125571782</c:v>
                </c:pt>
                <c:pt idx="128">
                  <c:v>91.03473286151603</c:v>
                </c:pt>
                <c:pt idx="129">
                  <c:v>89.84040286651337</c:v>
                </c:pt>
                <c:pt idx="130">
                  <c:v>88.61274711633996</c:v>
                </c:pt>
                <c:pt idx="131">
                  <c:v>87.35823381635518</c:v>
                </c:pt>
                <c:pt idx="132">
                  <c:v>86.08346201920132</c:v>
                </c:pt>
                <c:pt idx="133">
                  <c:v>84.79512947488254</c:v>
                </c:pt>
                <c:pt idx="134">
                  <c:v>83.50000000000001</c:v>
                </c:pt>
                <c:pt idx="135">
                  <c:v>82.20487052511749</c:v>
                </c:pt>
                <c:pt idx="136">
                  <c:v>80.9165379807987</c:v>
                </c:pt>
                <c:pt idx="137">
                  <c:v>79.64176618364483</c:v>
                </c:pt>
                <c:pt idx="138">
                  <c:v>78.38725288366003</c:v>
                </c:pt>
                <c:pt idx="139">
                  <c:v>77.15959713348664</c:v>
                </c:pt>
                <c:pt idx="140">
                  <c:v>75.96526713848402</c:v>
                </c:pt>
                <c:pt idx="141">
                  <c:v>74.8105687442822</c:v>
                </c:pt>
                <c:pt idx="142">
                  <c:v>73.7016147153359</c:v>
                </c:pt>
                <c:pt idx="143">
                  <c:v>72.64429495415055</c:v>
                </c:pt>
                <c:pt idx="144">
                  <c:v>71.64424780626923</c:v>
                </c:pt>
                <c:pt idx="145">
                  <c:v>70.70683259082006</c:v>
                </c:pt>
                <c:pt idx="146">
                  <c:v>69.83710349045211</c:v>
                </c:pt>
                <c:pt idx="147">
                  <c:v>69.03978492786557</c:v>
                </c:pt>
                <c:pt idx="148">
                  <c:v>68.31924854889918</c:v>
                </c:pt>
                <c:pt idx="149">
                  <c:v>67.67949192431122</c:v>
                </c:pt>
                <c:pt idx="150">
                  <c:v>67.12411907401668</c:v>
                </c:pt>
                <c:pt idx="151">
                  <c:v>66.65632290866427</c:v>
                </c:pt>
                <c:pt idx="152">
                  <c:v>66.27886967409692</c:v>
                </c:pt>
                <c:pt idx="153">
                  <c:v>65.99408547448007</c:v>
                </c:pt>
                <c:pt idx="154">
                  <c:v>65.80384493975583</c:v>
                </c:pt>
                <c:pt idx="155">
                  <c:v>65.70956209263454</c:v>
                </c:pt>
                <c:pt idx="156">
                  <c:v>65.71218345961809</c:v>
                </c:pt>
                <c:pt idx="157">
                  <c:v>65.81218345961808</c:v>
                </c:pt>
                <c:pt idx="158">
                  <c:v>66.00956209263454</c:v>
                </c:pt>
                <c:pt idx="159">
                  <c:v>66.30384493975583</c:v>
                </c:pt>
                <c:pt idx="160">
                  <c:v>66.69408547448006</c:v>
                </c:pt>
                <c:pt idx="161">
                  <c:v>67.17886967409693</c:v>
                </c:pt>
                <c:pt idx="162">
                  <c:v>67.75632290866425</c:v>
                </c:pt>
                <c:pt idx="163">
                  <c:v>68.42411907401664</c:v>
                </c:pt>
                <c:pt idx="164">
                  <c:v>69.17949192431122</c:v>
                </c:pt>
                <c:pt idx="165">
                  <c:v>70.01924854889916</c:v>
                </c:pt>
                <c:pt idx="166">
                  <c:v>70.93978492786557</c:v>
                </c:pt>
                <c:pt idx="167">
                  <c:v>71.93710349045212</c:v>
                </c:pt>
                <c:pt idx="168">
                  <c:v>73.00683259082005</c:v>
                </c:pt>
                <c:pt idx="169">
                  <c:v>74.14424780626922</c:v>
                </c:pt>
                <c:pt idx="170">
                  <c:v>75.34429495415054</c:v>
                </c:pt>
                <c:pt idx="171">
                  <c:v>76.60161471533588</c:v>
                </c:pt>
                <c:pt idx="172">
                  <c:v>77.91056874428217</c:v>
                </c:pt>
                <c:pt idx="173">
                  <c:v>79.26526713848398</c:v>
                </c:pt>
                <c:pt idx="174">
                  <c:v>80.65959713348659</c:v>
                </c:pt>
                <c:pt idx="175">
                  <c:v>82.08725288366</c:v>
                </c:pt>
                <c:pt idx="176">
                  <c:v>83.54176618364482</c:v>
                </c:pt>
                <c:pt idx="177">
                  <c:v>85.01653798079872</c:v>
                </c:pt>
                <c:pt idx="178">
                  <c:v>86.50487052511751</c:v>
                </c:pt>
                <c:pt idx="179">
                  <c:v>87.99999999999999</c:v>
                </c:pt>
                <c:pt idx="180">
                  <c:v>89.49512947488248</c:v>
                </c:pt>
                <c:pt idx="181">
                  <c:v>90.98346201920131</c:v>
                </c:pt>
                <c:pt idx="182">
                  <c:v>92.45823381635516</c:v>
                </c:pt>
                <c:pt idx="183">
                  <c:v>93.91274711633996</c:v>
                </c:pt>
                <c:pt idx="184">
                  <c:v>95.34040286651336</c:v>
                </c:pt>
                <c:pt idx="185">
                  <c:v>96.73473286151597</c:v>
                </c:pt>
                <c:pt idx="186">
                  <c:v>98.08943125571784</c:v>
                </c:pt>
                <c:pt idx="187">
                  <c:v>99.3983852846641</c:v>
                </c:pt>
                <c:pt idx="188">
                  <c:v>100.65570504584946</c:v>
                </c:pt>
                <c:pt idx="189">
                  <c:v>101.8557521937308</c:v>
                </c:pt>
                <c:pt idx="190">
                  <c:v>102.99316740917993</c:v>
                </c:pt>
                <c:pt idx="191">
                  <c:v>104.06289650954787</c:v>
                </c:pt>
                <c:pt idx="192">
                  <c:v>105.06021507213444</c:v>
                </c:pt>
                <c:pt idx="193">
                  <c:v>105.98075145110083</c:v>
                </c:pt>
                <c:pt idx="194">
                  <c:v>106.82050807568876</c:v>
                </c:pt>
                <c:pt idx="195">
                  <c:v>107.57588092598334</c:v>
                </c:pt>
                <c:pt idx="196">
                  <c:v>108.24367709133574</c:v>
                </c:pt>
                <c:pt idx="197">
                  <c:v>108.82113032590307</c:v>
                </c:pt>
                <c:pt idx="198">
                  <c:v>109.30591452551994</c:v>
                </c:pt>
                <c:pt idx="199">
                  <c:v>109.69615506024417</c:v>
                </c:pt>
                <c:pt idx="200">
                  <c:v>109.99043790736548</c:v>
                </c:pt>
                <c:pt idx="201">
                  <c:v>110.18781654038192</c:v>
                </c:pt>
                <c:pt idx="202">
                  <c:v>110.28781654038191</c:v>
                </c:pt>
                <c:pt idx="203">
                  <c:v>110.29043790736547</c:v>
                </c:pt>
                <c:pt idx="204">
                  <c:v>110.19615506024417</c:v>
                </c:pt>
                <c:pt idx="205">
                  <c:v>110.00591452551993</c:v>
                </c:pt>
                <c:pt idx="206">
                  <c:v>109.72113032590309</c:v>
                </c:pt>
                <c:pt idx="207">
                  <c:v>109.34367709133575</c:v>
                </c:pt>
                <c:pt idx="208">
                  <c:v>108.87588092598335</c:v>
                </c:pt>
                <c:pt idx="209">
                  <c:v>108.32050807568876</c:v>
                </c:pt>
                <c:pt idx="210">
                  <c:v>107.68075145110083</c:v>
                </c:pt>
                <c:pt idx="211">
                  <c:v>106.96021507213446</c:v>
                </c:pt>
                <c:pt idx="212">
                  <c:v>106.16289650954788</c:v>
                </c:pt>
                <c:pt idx="213">
                  <c:v>105.29316740917996</c:v>
                </c:pt>
                <c:pt idx="214">
                  <c:v>104.35575219373081</c:v>
                </c:pt>
                <c:pt idx="215">
                  <c:v>103.35570504584948</c:v>
                </c:pt>
                <c:pt idx="216">
                  <c:v>102.29838528466412</c:v>
                </c:pt>
                <c:pt idx="217">
                  <c:v>101.18943125571785</c:v>
                </c:pt>
                <c:pt idx="218">
                  <c:v>100.034732861516</c:v>
                </c:pt>
                <c:pt idx="219">
                  <c:v>98.84040286651337</c:v>
                </c:pt>
                <c:pt idx="220">
                  <c:v>97.61274711633996</c:v>
                </c:pt>
                <c:pt idx="221">
                  <c:v>96.3582338163552</c:v>
                </c:pt>
                <c:pt idx="222">
                  <c:v>95.08346201920132</c:v>
                </c:pt>
                <c:pt idx="223">
                  <c:v>93.79512947488251</c:v>
                </c:pt>
                <c:pt idx="224">
                  <c:v>92.50000000000001</c:v>
                </c:pt>
                <c:pt idx="225">
                  <c:v>91.20487052511751</c:v>
                </c:pt>
                <c:pt idx="226">
                  <c:v>89.91653798079874</c:v>
                </c:pt>
                <c:pt idx="227">
                  <c:v>88.64176618364483</c:v>
                </c:pt>
                <c:pt idx="228">
                  <c:v>87.38725288366005</c:v>
                </c:pt>
                <c:pt idx="229">
                  <c:v>86.15959713348664</c:v>
                </c:pt>
                <c:pt idx="230">
                  <c:v>84.96526713848397</c:v>
                </c:pt>
                <c:pt idx="231">
                  <c:v>83.81056874428216</c:v>
                </c:pt>
                <c:pt idx="232">
                  <c:v>82.7016147153359</c:v>
                </c:pt>
                <c:pt idx="233">
                  <c:v>81.64429495415055</c:v>
                </c:pt>
                <c:pt idx="234">
                  <c:v>80.64424780626923</c:v>
                </c:pt>
                <c:pt idx="235">
                  <c:v>79.70683259082008</c:v>
                </c:pt>
                <c:pt idx="236">
                  <c:v>78.83710349045211</c:v>
                </c:pt>
                <c:pt idx="237">
                  <c:v>78.03978492786557</c:v>
                </c:pt>
                <c:pt idx="238">
                  <c:v>77.31924854889918</c:v>
                </c:pt>
                <c:pt idx="239">
                  <c:v>76.67949192431125</c:v>
                </c:pt>
                <c:pt idx="240">
                  <c:v>76.12411907401665</c:v>
                </c:pt>
                <c:pt idx="241">
                  <c:v>75.65632290866425</c:v>
                </c:pt>
                <c:pt idx="242">
                  <c:v>75.27886967409692</c:v>
                </c:pt>
                <c:pt idx="243">
                  <c:v>74.99408547448009</c:v>
                </c:pt>
                <c:pt idx="244">
                  <c:v>74.80384493975585</c:v>
                </c:pt>
                <c:pt idx="245">
                  <c:v>74.70956209263454</c:v>
                </c:pt>
                <c:pt idx="246">
                  <c:v>74.71218345961809</c:v>
                </c:pt>
                <c:pt idx="247">
                  <c:v>74.81218345961808</c:v>
                </c:pt>
                <c:pt idx="248">
                  <c:v>75.00956209263454</c:v>
                </c:pt>
                <c:pt idx="249">
                  <c:v>75.30384493975583</c:v>
                </c:pt>
                <c:pt idx="250">
                  <c:v>75.69408547448006</c:v>
                </c:pt>
                <c:pt idx="251">
                  <c:v>76.17886967409693</c:v>
                </c:pt>
                <c:pt idx="252">
                  <c:v>76.75632290866425</c:v>
                </c:pt>
                <c:pt idx="253">
                  <c:v>77.42411907401667</c:v>
                </c:pt>
                <c:pt idx="254">
                  <c:v>78.17949192431124</c:v>
                </c:pt>
                <c:pt idx="255">
                  <c:v>79.01924854889916</c:v>
                </c:pt>
                <c:pt idx="256">
                  <c:v>79.93978492786555</c:v>
                </c:pt>
                <c:pt idx="257">
                  <c:v>80.93710349045209</c:v>
                </c:pt>
                <c:pt idx="258">
                  <c:v>82.00683259082003</c:v>
                </c:pt>
                <c:pt idx="259">
                  <c:v>83.14424780626922</c:v>
                </c:pt>
                <c:pt idx="260">
                  <c:v>84.34429495415053</c:v>
                </c:pt>
                <c:pt idx="261">
                  <c:v>85.60161471533594</c:v>
                </c:pt>
                <c:pt idx="262">
                  <c:v>86.9105687442822</c:v>
                </c:pt>
                <c:pt idx="263">
                  <c:v>88.265267138484</c:v>
                </c:pt>
                <c:pt idx="264">
                  <c:v>89.65959713348661</c:v>
                </c:pt>
                <c:pt idx="265">
                  <c:v>91.08725288366</c:v>
                </c:pt>
                <c:pt idx="266">
                  <c:v>92.54176618364478</c:v>
                </c:pt>
                <c:pt idx="267">
                  <c:v>94.01653798079863</c:v>
                </c:pt>
                <c:pt idx="268">
                  <c:v>95.5048705251175</c:v>
                </c:pt>
                <c:pt idx="269">
                  <c:v>96.99999999999999</c:v>
                </c:pt>
                <c:pt idx="270">
                  <c:v>98.49512947488248</c:v>
                </c:pt>
                <c:pt idx="271">
                  <c:v>99.98346201920134</c:v>
                </c:pt>
                <c:pt idx="272">
                  <c:v>101.45823381635519</c:v>
                </c:pt>
                <c:pt idx="273">
                  <c:v>102.91274711633999</c:v>
                </c:pt>
                <c:pt idx="274">
                  <c:v>104.34040286651336</c:v>
                </c:pt>
                <c:pt idx="275">
                  <c:v>105.73473286151597</c:v>
                </c:pt>
                <c:pt idx="276">
                  <c:v>107.08943125571783</c:v>
                </c:pt>
                <c:pt idx="277">
                  <c:v>108.3983852846641</c:v>
                </c:pt>
                <c:pt idx="278">
                  <c:v>109.65570504584946</c:v>
                </c:pt>
                <c:pt idx="279">
                  <c:v>110.85575219373077</c:v>
                </c:pt>
                <c:pt idx="280">
                  <c:v>111.9931674091799</c:v>
                </c:pt>
                <c:pt idx="281">
                  <c:v>113.06289650954784</c:v>
                </c:pt>
                <c:pt idx="282">
                  <c:v>114.06021507213443</c:v>
                </c:pt>
                <c:pt idx="283">
                  <c:v>114.98075145110083</c:v>
                </c:pt>
                <c:pt idx="284">
                  <c:v>115.82050807568879</c:v>
                </c:pt>
                <c:pt idx="285">
                  <c:v>116.57588092598334</c:v>
                </c:pt>
                <c:pt idx="286">
                  <c:v>117.24367709133575</c:v>
                </c:pt>
                <c:pt idx="287">
                  <c:v>117.82113032590307</c:v>
                </c:pt>
                <c:pt idx="288">
                  <c:v>118.30591452551992</c:v>
                </c:pt>
                <c:pt idx="289">
                  <c:v>118.69615506024415</c:v>
                </c:pt>
                <c:pt idx="290">
                  <c:v>118.99043790736545</c:v>
                </c:pt>
                <c:pt idx="291">
                  <c:v>119.18781654038192</c:v>
                </c:pt>
                <c:pt idx="292">
                  <c:v>119.28781654038191</c:v>
                </c:pt>
                <c:pt idx="293">
                  <c:v>119.29043790736547</c:v>
                </c:pt>
                <c:pt idx="294">
                  <c:v>119.19615506024417</c:v>
                </c:pt>
                <c:pt idx="295">
                  <c:v>119.00591452551993</c:v>
                </c:pt>
                <c:pt idx="296">
                  <c:v>118.72113032590308</c:v>
                </c:pt>
                <c:pt idx="297">
                  <c:v>118.34367709133575</c:v>
                </c:pt>
                <c:pt idx="298">
                  <c:v>117.87588092598337</c:v>
                </c:pt>
                <c:pt idx="299">
                  <c:v>117.32050807568876</c:v>
                </c:pt>
                <c:pt idx="300">
                  <c:v>116.68075145110083</c:v>
                </c:pt>
                <c:pt idx="301">
                  <c:v>115.96021507213446</c:v>
                </c:pt>
                <c:pt idx="302">
                  <c:v>115.1628965095479</c:v>
                </c:pt>
                <c:pt idx="303">
                  <c:v>114.29316740917999</c:v>
                </c:pt>
                <c:pt idx="304">
                  <c:v>113.35575219373078</c:v>
                </c:pt>
                <c:pt idx="305">
                  <c:v>112.35570504584948</c:v>
                </c:pt>
                <c:pt idx="306">
                  <c:v>111.29838528466414</c:v>
                </c:pt>
                <c:pt idx="307">
                  <c:v>110.18943125571779</c:v>
                </c:pt>
                <c:pt idx="308">
                  <c:v>109.034732861516</c:v>
                </c:pt>
                <c:pt idx="309">
                  <c:v>107.84040286651339</c:v>
                </c:pt>
                <c:pt idx="310">
                  <c:v>106.61274711634002</c:v>
                </c:pt>
                <c:pt idx="311">
                  <c:v>105.35823381635522</c:v>
                </c:pt>
                <c:pt idx="312">
                  <c:v>104.08346201920136</c:v>
                </c:pt>
                <c:pt idx="313">
                  <c:v>102.79512947488259</c:v>
                </c:pt>
                <c:pt idx="314">
                  <c:v>101.50000000000001</c:v>
                </c:pt>
                <c:pt idx="315">
                  <c:v>100.20487052511754</c:v>
                </c:pt>
                <c:pt idx="316">
                  <c:v>98.91653798079867</c:v>
                </c:pt>
                <c:pt idx="317">
                  <c:v>97.6417661836448</c:v>
                </c:pt>
                <c:pt idx="318">
                  <c:v>96.38725288366003</c:v>
                </c:pt>
                <c:pt idx="319">
                  <c:v>95.15959713348664</c:v>
                </c:pt>
                <c:pt idx="320">
                  <c:v>93.96526713848404</c:v>
                </c:pt>
                <c:pt idx="321">
                  <c:v>92.81056874428224</c:v>
                </c:pt>
                <c:pt idx="322">
                  <c:v>91.70161471533591</c:v>
                </c:pt>
                <c:pt idx="323">
                  <c:v>90.64429495415055</c:v>
                </c:pt>
                <c:pt idx="324">
                  <c:v>89.64424780626925</c:v>
                </c:pt>
                <c:pt idx="325">
                  <c:v>88.70683259082008</c:v>
                </c:pt>
                <c:pt idx="326">
                  <c:v>87.83710349045211</c:v>
                </c:pt>
                <c:pt idx="327">
                  <c:v>87.03978492786561</c:v>
                </c:pt>
                <c:pt idx="328">
                  <c:v>86.31924854889917</c:v>
                </c:pt>
                <c:pt idx="329">
                  <c:v>85.67949192431125</c:v>
                </c:pt>
                <c:pt idx="330">
                  <c:v>85.12411907401665</c:v>
                </c:pt>
                <c:pt idx="331">
                  <c:v>84.65632290866427</c:v>
                </c:pt>
                <c:pt idx="332">
                  <c:v>84.27886967409694</c:v>
                </c:pt>
                <c:pt idx="333">
                  <c:v>83.99408547448006</c:v>
                </c:pt>
                <c:pt idx="334">
                  <c:v>83.80384493975585</c:v>
                </c:pt>
                <c:pt idx="335">
                  <c:v>83.70956209263454</c:v>
                </c:pt>
                <c:pt idx="336">
                  <c:v>83.71218345961809</c:v>
                </c:pt>
                <c:pt idx="337">
                  <c:v>83.8121834596181</c:v>
                </c:pt>
                <c:pt idx="338">
                  <c:v>84.00956209263452</c:v>
                </c:pt>
                <c:pt idx="339">
                  <c:v>84.30384493975583</c:v>
                </c:pt>
                <c:pt idx="340">
                  <c:v>84.69408547448006</c:v>
                </c:pt>
                <c:pt idx="341">
                  <c:v>85.17886967409693</c:v>
                </c:pt>
                <c:pt idx="342">
                  <c:v>85.75632290866426</c:v>
                </c:pt>
                <c:pt idx="343">
                  <c:v>86.42411907401663</c:v>
                </c:pt>
                <c:pt idx="344">
                  <c:v>87.17949192431124</c:v>
                </c:pt>
                <c:pt idx="345">
                  <c:v>88.01924854889916</c:v>
                </c:pt>
                <c:pt idx="346">
                  <c:v>88.93978492786555</c:v>
                </c:pt>
                <c:pt idx="347">
                  <c:v>89.93710349045209</c:v>
                </c:pt>
                <c:pt idx="348">
                  <c:v>91.00683259082007</c:v>
                </c:pt>
                <c:pt idx="349">
                  <c:v>92.14424780626916</c:v>
                </c:pt>
                <c:pt idx="350">
                  <c:v>93.34429495415051</c:v>
                </c:pt>
                <c:pt idx="351">
                  <c:v>94.60161471533587</c:v>
                </c:pt>
                <c:pt idx="352">
                  <c:v>95.91056874428214</c:v>
                </c:pt>
                <c:pt idx="353">
                  <c:v>97.265267138484</c:v>
                </c:pt>
                <c:pt idx="354">
                  <c:v>98.65959713348661</c:v>
                </c:pt>
                <c:pt idx="355">
                  <c:v>100.08725288366006</c:v>
                </c:pt>
                <c:pt idx="356">
                  <c:v>101.54176618364477</c:v>
                </c:pt>
                <c:pt idx="357">
                  <c:v>103.01653798079872</c:v>
                </c:pt>
                <c:pt idx="358">
                  <c:v>104.50487052511741</c:v>
                </c:pt>
                <c:pt idx="359">
                  <c:v>105.99999999999999</c:v>
                </c:pt>
                <c:pt idx="360">
                  <c:v>107.49512947488248</c:v>
                </c:pt>
                <c:pt idx="361">
                  <c:v>108.98346201920126</c:v>
                </c:pt>
                <c:pt idx="362">
                  <c:v>110.4582338163552</c:v>
                </c:pt>
                <c:pt idx="363">
                  <c:v>111.91274711633997</c:v>
                </c:pt>
                <c:pt idx="364">
                  <c:v>113.34040286651341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'HW法 (2)'!$F$4</c:f>
              <c:strCache>
                <c:ptCount val="1"/>
                <c:pt idx="0">
                  <c:v>ホルト法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'HW法 (2)'!$A$5:$A$369</c:f>
              <c:num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'HW法 (2)'!$F$5:$F$369</c:f>
              <c:numCache>
                <c:ptCount val="365"/>
                <c:pt idx="2">
                  <c:v>74.47179456352012</c:v>
                </c:pt>
                <c:pt idx="3">
                  <c:v>75.9586354256508</c:v>
                </c:pt>
                <c:pt idx="4">
                  <c:v>77.44178464847377</c:v>
                </c:pt>
                <c:pt idx="5">
                  <c:v>78.91837070621217</c:v>
                </c:pt>
                <c:pt idx="6">
                  <c:v>80.38489477923002</c:v>
                </c:pt>
                <c:pt idx="7">
                  <c:v>81.83728164913117</c:v>
                </c:pt>
                <c:pt idx="8">
                  <c:v>83.27093627129216</c:v>
                </c:pt>
                <c:pt idx="9">
                  <c:v>84.68080509510115</c:v>
                </c:pt>
                <c:pt idx="10">
                  <c:v>86.06144122230367</c:v>
                </c:pt>
                <c:pt idx="11">
                  <c:v>87.40707252019962</c:v>
                </c:pt>
                <c:pt idx="12">
                  <c:v>88.71167183823626</c:v>
                </c:pt>
                <c:pt idx="13">
                  <c:v>89.96902851306686</c:v>
                </c:pt>
                <c:pt idx="14">
                  <c:v>91.17282038769139</c:v>
                </c:pt>
                <c:pt idx="15">
                  <c:v>92.31668561419222</c:v>
                </c:pt>
                <c:pt idx="16">
                  <c:v>93.39429355619033</c:v>
                </c:pt>
                <c:pt idx="17">
                  <c:v>94.39941415587533</c:v>
                </c:pt>
                <c:pt idx="18">
                  <c:v>95.32598518074884</c:v>
                </c:pt>
                <c:pt idx="19">
                  <c:v>96.16817681654442</c:v>
                </c:pt>
                <c:pt idx="20">
                  <c:v>96.92045312466985</c:v>
                </c:pt>
                <c:pt idx="21">
                  <c:v>97.57762993452182</c:v>
                </c:pt>
                <c:pt idx="22">
                  <c:v>98.13492879274885</c:v>
                </c:pt>
                <c:pt idx="23">
                  <c:v>98.58802664262949</c:v>
                </c:pt>
                <c:pt idx="24">
                  <c:v>98.93310095686779</c:v>
                </c:pt>
                <c:pt idx="25">
                  <c:v>99.16687009600389</c:v>
                </c:pt>
                <c:pt idx="26">
                  <c:v>99.28662871204912</c:v>
                </c:pt>
                <c:pt idx="27">
                  <c:v>99.29027806266669</c:v>
                </c:pt>
                <c:pt idx="28">
                  <c:v>99.17635114505245</c:v>
                </c:pt>
                <c:pt idx="29">
                  <c:v>98.9440326004737</c:v>
                </c:pt>
                <c:pt idx="30">
                  <c:v>98.59317338007553</c:v>
                </c:pt>
                <c:pt idx="31">
                  <c:v>98.12430019996862</c:v>
                </c:pt>
                <c:pt idx="32">
                  <c:v>97.53861984869744</c:v>
                </c:pt>
                <c:pt idx="33">
                  <c:v>96.8380184429032</c:v>
                </c:pt>
                <c:pt idx="34">
                  <c:v>96.02505575731438</c:v>
                </c:pt>
                <c:pt idx="35">
                  <c:v>95.10295478310368</c:v>
                </c:pt>
                <c:pt idx="36">
                  <c:v>94.07558669415339</c:v>
                </c:pt>
                <c:pt idx="37">
                  <c:v>92.94745142388469</c:v>
                </c:pt>
                <c:pt idx="38">
                  <c:v>91.72365407606657</c:v>
                </c:pt>
                <c:pt idx="39">
                  <c:v>90.40987741146458</c:v>
                </c:pt>
                <c:pt idx="40">
                  <c:v>89.012350668373</c:v>
                </c:pt>
                <c:pt idx="41">
                  <c:v>87.53781498905292</c:v>
                </c:pt>
                <c:pt idx="42">
                  <c:v>85.99348573593939</c:v>
                </c:pt>
                <c:pt idx="43">
                  <c:v>84.38701199125444</c:v>
                </c:pt>
                <c:pt idx="44">
                  <c:v>82.72643354144239</c:v>
                </c:pt>
                <c:pt idx="45">
                  <c:v>81.02013565370888</c:v>
                </c:pt>
                <c:pt idx="46">
                  <c:v>79.27680195597455</c:v>
                </c:pt>
                <c:pt idx="47">
                  <c:v>77.50536573383002</c:v>
                </c:pt>
                <c:pt idx="48">
                  <c:v>75.7149599586827</c:v>
                </c:pt>
                <c:pt idx="49">
                  <c:v>73.9148663603014</c:v>
                </c:pt>
                <c:pt idx="50">
                  <c:v>72.11446385447275</c:v>
                </c:pt>
                <c:pt idx="51">
                  <c:v>70.3231766325668</c:v>
                </c:pt>
                <c:pt idx="52">
                  <c:v>68.55042221454842</c:v>
                </c:pt>
                <c:pt idx="53">
                  <c:v>66.80555976044512</c:v>
                </c:pt>
                <c:pt idx="54">
                  <c:v>65.09783892757069</c:v>
                </c:pt>
                <c:pt idx="55">
                  <c:v>63.436349551982545</c:v>
                </c:pt>
                <c:pt idx="56">
                  <c:v>61.82997242279667</c:v>
                </c:pt>
                <c:pt idx="57">
                  <c:v>60.28733140716915</c:v>
                </c:pt>
                <c:pt idx="58">
                  <c:v>58.816747172052686</c:v>
                </c:pt>
                <c:pt idx="59">
                  <c:v>57.426192736319706</c:v>
                </c:pt>
                <c:pt idx="60">
                  <c:v>56.123251073581145</c:v>
                </c:pt>
                <c:pt idx="61">
                  <c:v>54.91507497209133</c:v>
                </c:pt>
                <c:pt idx="62">
                  <c:v>53.808349343580986</c:v>
                </c:pt>
                <c:pt idx="63">
                  <c:v>52.8092561577701</c:v>
                </c:pt>
                <c:pt idx="64">
                  <c:v>51.92344216374572</c:v>
                </c:pt>
                <c:pt idx="65">
                  <c:v>51.15598954341146</c:v>
                </c:pt>
                <c:pt idx="66">
                  <c:v>50.511389625890715</c:v>
                </c:pt>
                <c:pt idx="67">
                  <c:v>49.99351977515768</c:v>
                </c:pt>
                <c:pt idx="68">
                  <c:v>49.60562354634256</c:v>
                </c:pt>
                <c:pt idx="69">
                  <c:v>49.3502941891735</c:v>
                </c:pt>
                <c:pt idx="70">
                  <c:v>49.22946155993931</c:v>
                </c:pt>
                <c:pt idx="71">
                  <c:v>49.24438248624637</c:v>
                </c:pt>
                <c:pt idx="72">
                  <c:v>49.395634611762915</c:v>
                </c:pt>
                <c:pt idx="73">
                  <c:v>49.683113731153554</c:v>
                </c:pt>
                <c:pt idx="74">
                  <c:v>50.10603460856899</c:v>
                </c:pt>
                <c:pt idx="75">
                  <c:v>50.66293525642977</c:v>
                </c:pt>
                <c:pt idx="76">
                  <c:v>51.35168463488796</c:v>
                </c:pt>
                <c:pt idx="77">
                  <c:v>52.16949371632674</c:v>
                </c:pt>
                <c:pt idx="78">
                  <c:v>53.11292984362156</c:v>
                </c:pt>
                <c:pt idx="79">
                  <c:v>54.17793429569568</c:v>
                </c:pt>
                <c:pt idx="80">
                  <c:v>55.35984295921303</c:v>
                </c:pt>
                <c:pt idx="81">
                  <c:v>56.65340999111616</c:v>
                </c:pt>
                <c:pt idx="82">
                  <c:v>58.05283434318971</c:v>
                </c:pt>
                <c:pt idx="83">
                  <c:v>59.55178900696145</c:v>
                </c:pt>
                <c:pt idx="84">
                  <c:v>61.14345282509142</c:v>
                </c:pt>
                <c:pt idx="85">
                  <c:v>62.82054470399262</c:v>
                </c:pt>
                <c:pt idx="86">
                  <c:v>64.57536005181771</c:v>
                </c:pt>
                <c:pt idx="87">
                  <c:v>66.39980925617704</c:v>
                </c:pt>
                <c:pt idx="88">
                  <c:v>68.28545800706205</c:v>
                </c:pt>
                <c:pt idx="89">
                  <c:v>70.22356926247099</c:v>
                </c:pt>
                <c:pt idx="90">
                  <c:v>72.20514664720258</c:v>
                </c:pt>
                <c:pt idx="91">
                  <c:v>74.22097906922606</c:v>
                </c:pt>
                <c:pt idx="92">
                  <c:v>76.26168633297883</c:v>
                </c:pt>
                <c:pt idx="93">
                  <c:v>78.31776552490545</c:v>
                </c:pt>
                <c:pt idx="94">
                  <c:v>80.37963794355227</c:v>
                </c:pt>
                <c:pt idx="95">
                  <c:v>82.43769634458134</c:v>
                </c:pt>
                <c:pt idx="96">
                  <c:v>84.48235227017712</c:v>
                </c:pt>
                <c:pt idx="97">
                  <c:v>86.50408323248891</c:v>
                </c:pt>
                <c:pt idx="98">
                  <c:v>88.49347952198589</c:v>
                </c:pt>
                <c:pt idx="99">
                  <c:v>90.44129041389036</c:v>
                </c:pt>
                <c:pt idx="100">
                  <c:v>92.3384695491909</c:v>
                </c:pt>
                <c:pt idx="101">
                  <c:v>94.1762192711062</c:v>
                </c:pt>
                <c:pt idx="102">
                  <c:v>95.94603370325119</c:v>
                </c:pt>
                <c:pt idx="103">
                  <c:v>97.63974036212916</c:v>
                </c:pt>
                <c:pt idx="104">
                  <c:v>99.24954010390569</c:v>
                </c:pt>
                <c:pt idx="105">
                  <c:v>100.76804521368119</c:v>
                </c:pt>
                <c:pt idx="106">
                  <c:v>102.18831545463162</c:v>
                </c:pt>
                <c:pt idx="107">
                  <c:v>103.50389190438929</c:v>
                </c:pt>
                <c:pt idx="108">
                  <c:v>104.70882841684306</c:v>
                </c:pt>
                <c:pt idx="109">
                  <c:v>105.79772055909991</c:v>
                </c:pt>
                <c:pt idx="110">
                  <c:v>106.76573188561495</c:v>
                </c:pt>
                <c:pt idx="111">
                  <c:v>107.60861742440812</c:v>
                </c:pt>
                <c:pt idx="112">
                  <c:v>108.32274426378335</c:v>
                </c:pt>
                <c:pt idx="113">
                  <c:v>108.90510914198704</c:v>
                </c:pt>
                <c:pt idx="114">
                  <c:v>109.3533529567225</c:v>
                </c:pt>
                <c:pt idx="115">
                  <c:v>109.66577212630752</c:v>
                </c:pt>
                <c:pt idx="116">
                  <c:v>109.84132674945371</c:v>
                </c:pt>
                <c:pt idx="117">
                  <c:v>109.87964552608811</c:v>
                </c:pt>
                <c:pt idx="118">
                  <c:v>109.7810274172548</c:v>
                </c:pt>
                <c:pt idx="119">
                  <c:v>109.54644003785687</c:v>
                </c:pt>
                <c:pt idx="120">
                  <c:v>109.17751479174758</c:v>
                </c:pt>
                <c:pt idx="121">
                  <c:v>108.67653877438399</c:v>
                </c:pt>
                <c:pt idx="122">
                  <c:v>108.0464434838376</c:v>
                </c:pt>
                <c:pt idx="123">
                  <c:v>107.29079039634432</c:v>
                </c:pt>
                <c:pt idx="124">
                  <c:v>106.41375347769193</c:v>
                </c:pt>
                <c:pt idx="125">
                  <c:v>105.42009871652026</c:v>
                </c:pt>
                <c:pt idx="126">
                  <c:v>104.3151607799709</c:v>
                </c:pt>
                <c:pt idx="127">
                  <c:v>103.10481690600487</c:v>
                </c:pt>
                <c:pt idx="128">
                  <c:v>101.79545816003795</c:v>
                </c:pt>
                <c:pt idx="129">
                  <c:v>100.39395819626232</c:v>
                </c:pt>
                <c:pt idx="130">
                  <c:v>98.90763967606648</c:v>
                </c:pt>
                <c:pt idx="131">
                  <c:v>97.34423850727563</c:v>
                </c:pt>
                <c:pt idx="132">
                  <c:v>95.71186607845618</c:v>
                </c:pt>
                <c:pt idx="133">
                  <c:v>94.01896967221074</c:v>
                </c:pt>
                <c:pt idx="134">
                  <c:v>92.27429125018469</c:v>
                </c:pt>
                <c:pt idx="135">
                  <c:v>90.48682481037115</c:v>
                </c:pt>
                <c:pt idx="136">
                  <c:v>88.66577252419816</c:v>
                </c:pt>
                <c:pt idx="137">
                  <c:v>86.82049986677661</c:v>
                </c:pt>
                <c:pt idx="138">
                  <c:v>84.96048995855053</c:v>
                </c:pt>
                <c:pt idx="139">
                  <c:v>83.09529734039965</c:v>
                </c:pt>
                <c:pt idx="140">
                  <c:v>81.23450140697739</c:v>
                </c:pt>
                <c:pt idx="141">
                  <c:v>79.38765972471215</c:v>
                </c:pt>
                <c:pt idx="142">
                  <c:v>77.56426146144896</c:v>
                </c:pt>
                <c:pt idx="143">
                  <c:v>75.77368115415635</c:v>
                </c:pt>
                <c:pt idx="144">
                  <c:v>74.02513303947438</c:v>
                </c:pt>
                <c:pt idx="145">
                  <c:v>72.32762616914046</c:v>
                </c:pt>
                <c:pt idx="146">
                  <c:v>70.68992052851178</c:v>
                </c:pt>
                <c:pt idx="147">
                  <c:v>69.12048437152856</c:v>
                </c:pt>
                <c:pt idx="148">
                  <c:v>67.6274529795484</c:v>
                </c:pt>
                <c:pt idx="149">
                  <c:v>66.21858904456312</c:v>
                </c:pt>
                <c:pt idx="150">
                  <c:v>64.90124486941505</c:v>
                </c:pt>
                <c:pt idx="151">
                  <c:v>63.68232656879835</c:v>
                </c:pt>
                <c:pt idx="152">
                  <c:v>62.568260445106745</c:v>
                </c:pt>
                <c:pt idx="153">
                  <c:v>61.56496170261747</c:v>
                </c:pt>
                <c:pt idx="154">
                  <c:v>60.677805652134055</c:v>
                </c:pt>
                <c:pt idx="155">
                  <c:v>59.91160154610278</c:v>
                </c:pt>
                <c:pt idx="156">
                  <c:v>59.27056917142782</c:v>
                </c:pt>
                <c:pt idx="157">
                  <c:v>58.75831831380062</c:v>
                </c:pt>
                <c:pt idx="158">
                  <c:v>58.37783119339431</c:v>
                </c:pt>
                <c:pt idx="159">
                  <c:v>58.131447957322685</c:v>
                </c:pt>
                <c:pt idx="160">
                  <c:v>58.020855299394675</c:v>
                </c:pt>
                <c:pt idx="161">
                  <c:v>58.04707826248274</c:v>
                </c:pt>
                <c:pt idx="162">
                  <c:v>58.21047526333984</c:v>
                </c:pt>
                <c:pt idx="163">
                  <c:v>58.5107363640212</c:v>
                </c:pt>
                <c:pt idx="164">
                  <c:v>58.94688479826962</c:v>
                </c:pt>
                <c:pt idx="165">
                  <c:v>59.51728174538307</c:v>
                </c:pt>
                <c:pt idx="166">
                  <c:v>60.219634328279135</c:v>
                </c:pt>
                <c:pt idx="167">
                  <c:v>61.051006796778104</c:v>
                </c:pt>
                <c:pt idx="168">
                  <c:v>62.00783484162256</c:v>
                </c:pt>
                <c:pt idx="169">
                  <c:v>63.085942969511336</c:v>
                </c:pt>
                <c:pt idx="170">
                  <c:v>64.28056485452373</c:v>
                </c:pt>
                <c:pt idx="171">
                  <c:v>65.5863665668193</c:v>
                </c:pt>
                <c:pt idx="172">
                  <c:v>66.99747256548899</c:v>
                </c:pt>
                <c:pt idx="173">
                  <c:v>68.50749432897429</c:v>
                </c:pt>
                <c:pt idx="174">
                  <c:v>70.10956148362634</c:v>
                </c:pt>
                <c:pt idx="175">
                  <c:v>71.79635527881203</c:v>
                </c:pt>
                <c:pt idx="176">
                  <c:v>73.56014424554498</c:v>
                </c:pt>
                <c:pt idx="177">
                  <c:v>75.3928218649841</c:v>
                </c:pt>
                <c:pt idx="178">
                  <c:v>77.28594606335285</c:v>
                </c:pt>
                <c:pt idx="179">
                  <c:v>79.23078034093427</c:v>
                </c:pt>
                <c:pt idx="180">
                  <c:v>81.21833633483645</c:v>
                </c:pt>
                <c:pt idx="181">
                  <c:v>83.2394176082371</c:v>
                </c:pt>
                <c:pt idx="182">
                  <c:v>85.28466445283922</c:v>
                </c:pt>
                <c:pt idx="183">
                  <c:v>87.34459948633167</c:v>
                </c:pt>
                <c:pt idx="184">
                  <c:v>89.40967382277346</c:v>
                </c:pt>
                <c:pt idx="185">
                  <c:v>91.47031359102579</c:v>
                </c:pt>
                <c:pt idx="186">
                  <c:v>93.51696657465807</c:v>
                </c:pt>
                <c:pt idx="187">
                  <c:v>95.5401487461579</c:v>
                </c:pt>
                <c:pt idx="188">
                  <c:v>97.53049046878742</c:v>
                </c:pt>
                <c:pt idx="189">
                  <c:v>99.47878214104315</c:v>
                </c:pt>
                <c:pt idx="190">
                  <c:v>101.37601906138833</c:v>
                </c:pt>
                <c:pt idx="191">
                  <c:v>103.21344529472184</c:v>
                </c:pt>
                <c:pt idx="192">
                  <c:v>104.98259632690703</c:v>
                </c:pt>
                <c:pt idx="193">
                  <c:v>106.67534029958463</c:v>
                </c:pt>
                <c:pt idx="194">
                  <c:v>108.28391762440629</c:v>
                </c:pt>
                <c:pt idx="195">
                  <c:v>109.80097878371737</c:v>
                </c:pt>
                <c:pt idx="196">
                  <c:v>111.21962013354948</c:v>
                </c:pt>
                <c:pt idx="197">
                  <c:v>112.53341753451147</c:v>
                </c:pt>
                <c:pt idx="198">
                  <c:v>113.73645764674794</c:v>
                </c:pt>
                <c:pt idx="199">
                  <c:v>114.82336673651015</c:v>
                </c:pt>
                <c:pt idx="200">
                  <c:v>115.78933685400591</c:v>
                </c:pt>
                <c:pt idx="201">
                  <c:v>116.63014925499782</c:v>
                </c:pt>
                <c:pt idx="202">
                  <c:v>117.34219495204601</c:v>
                </c:pt>
                <c:pt idx="203">
                  <c:v>117.92249229527276</c:v>
                </c:pt>
                <c:pt idx="204">
                  <c:v>118.36870149699611</c:v>
                </c:pt>
                <c:pt idx="205">
                  <c:v>118.67913602946749</c:v>
                </c:pt>
                <c:pt idx="206">
                  <c:v>118.85277084017982</c:v>
                </c:pt>
                <c:pt idx="207">
                  <c:v>118.88924734471645</c:v>
                </c:pt>
                <c:pt idx="208">
                  <c:v>118.78887517280889</c:v>
                </c:pt>
                <c:pt idx="209">
                  <c:v>118.55263065908858</c:v>
                </c:pt>
                <c:pt idx="210">
                  <c:v>118.18215208587685</c:v>
                </c:pt>
                <c:pt idx="211">
                  <c:v>117.67973170117975</c:v>
                </c:pt>
                <c:pt idx="212">
                  <c:v>117.04830455076527</c:v>
                </c:pt>
                <c:pt idx="213">
                  <c:v>116.2914341787214</c:v>
                </c:pt>
                <c:pt idx="214">
                  <c:v>115.4132952661497</c:v>
                </c:pt>
                <c:pt idx="215">
                  <c:v>114.41865329256608</c:v>
                </c:pt>
                <c:pt idx="216">
                  <c:v>113.31284131908552</c:v>
                </c:pt>
                <c:pt idx="217">
                  <c:v>112.10173400649028</c:v>
                </c:pt>
                <c:pt idx="218">
                  <c:v>110.7917189947522</c:v>
                </c:pt>
                <c:pt idx="219">
                  <c:v>109.38966578343539</c:v>
                </c:pt>
                <c:pt idx="220">
                  <c:v>107.90289226458077</c:v>
                </c:pt>
                <c:pt idx="221">
                  <c:v>106.33912907111187</c:v>
                </c:pt>
                <c:pt idx="222">
                  <c:v>104.70648191444381</c:v>
                </c:pt>
                <c:pt idx="223">
                  <c:v>103.01339209477474</c:v>
                </c:pt>
                <c:pt idx="224">
                  <c:v>101.26859537644178</c:v>
                </c:pt>
                <c:pt idx="225">
                  <c:v>99.48107942868944</c:v>
                </c:pt>
                <c:pt idx="226">
                  <c:v>97.66004003918836</c:v>
                </c:pt>
                <c:pt idx="227">
                  <c:v>95.81483631362163</c:v>
                </c:pt>
                <c:pt idx="228">
                  <c:v>93.9549450795964</c:v>
                </c:pt>
                <c:pt idx="229">
                  <c:v>92.08991471701586</c:v>
                </c:pt>
                <c:pt idx="230">
                  <c:v>90.22931863984074</c:v>
                </c:pt>
                <c:pt idx="231">
                  <c:v>88.38270865586931</c:v>
                </c:pt>
                <c:pt idx="232">
                  <c:v>86.55956843175895</c:v>
                </c:pt>
                <c:pt idx="233">
                  <c:v>84.76926729000077</c:v>
                </c:pt>
                <c:pt idx="234">
                  <c:v>83.02101456294137</c:v>
                </c:pt>
                <c:pt idx="235">
                  <c:v>81.32381472623307</c:v>
                </c:pt>
                <c:pt idx="236">
                  <c:v>79.68642353029655</c:v>
                </c:pt>
                <c:pt idx="237">
                  <c:v>78.11730534351845</c:v>
                </c:pt>
                <c:pt idx="238">
                  <c:v>76.62459191500298</c:v>
                </c:pt>
                <c:pt idx="239">
                  <c:v>75.21604275778137</c:v>
                </c:pt>
                <c:pt idx="240">
                  <c:v>73.89900734548843</c:v>
                </c:pt>
                <c:pt idx="241">
                  <c:v>72.6803893066806</c:v>
                </c:pt>
                <c:pt idx="242">
                  <c:v>71.56661279123816</c:v>
                </c:pt>
                <c:pt idx="243">
                  <c:v>70.56359117271181</c:v>
                </c:pt>
                <c:pt idx="244">
                  <c:v>69.6766982390941</c:v>
                </c:pt>
                <c:pt idx="245">
                  <c:v>68.91074201237234</c:v>
                </c:pt>
                <c:pt idx="246">
                  <c:v>68.26994132441325</c:v>
                </c:pt>
                <c:pt idx="247">
                  <c:v>67.75790526330049</c:v>
                </c:pt>
                <c:pt idx="248">
                  <c:v>67.37761559026217</c:v>
                </c:pt>
                <c:pt idx="249">
                  <c:v>67.13141221285305</c:v>
                </c:pt>
                <c:pt idx="250">
                  <c:v>67.020981785166</c:v>
                </c:pt>
                <c:pt idx="251">
                  <c:v>67.04734949061321</c:v>
                </c:pt>
                <c:pt idx="252">
                  <c:v>67.21087404731223</c:v>
                </c:pt>
                <c:pt idx="253">
                  <c:v>67.5112459604116</c:v>
                </c:pt>
                <c:pt idx="254">
                  <c:v>67.94748902987233</c:v>
                </c:pt>
                <c:pt idx="255">
                  <c:v>68.51796510636083</c:v>
                </c:pt>
                <c:pt idx="256">
                  <c:v>69.22038207208466</c:v>
                </c:pt>
                <c:pt idx="257">
                  <c:v>70.05180500769056</c:v>
                </c:pt>
                <c:pt idx="258">
                  <c:v>71.00867049082213</c:v>
                </c:pt>
                <c:pt idx="259">
                  <c:v>72.08680395667731</c:v>
                </c:pt>
                <c:pt idx="260">
                  <c:v>73.28144003598783</c:v>
                </c:pt>
                <c:pt idx="261">
                  <c:v>74.58724577133704</c:v>
                </c:pt>
                <c:pt idx="262">
                  <c:v>75.99834659870984</c:v>
                </c:pt>
                <c:pt idx="263">
                  <c:v>77.50835496769574</c:v>
                </c:pt>
                <c:pt idx="264">
                  <c:v>79.1104014609111</c:v>
                </c:pt>
                <c:pt idx="265">
                  <c:v>80.79716826103096</c:v>
                </c:pt>
                <c:pt idx="266">
                  <c:v>82.56092480238246</c:v>
                </c:pt>
                <c:pt idx="267">
                  <c:v>84.39356543340992</c:v>
                </c:pt>
                <c:pt idx="268">
                  <c:v>86.2866489065239</c:v>
                </c:pt>
                <c:pt idx="269">
                  <c:v>88.2314395029443</c:v>
                </c:pt>
                <c:pt idx="270">
                  <c:v>90.21894959218147</c:v>
                </c:pt>
                <c:pt idx="271">
                  <c:v>92.23998341881018</c:v>
                </c:pt>
                <c:pt idx="272">
                  <c:v>94.28518190321184</c:v>
                </c:pt>
                <c:pt idx="273">
                  <c:v>96.34506823802012</c:v>
                </c:pt>
                <c:pt idx="274">
                  <c:v>98.41009405812926</c:v>
                </c:pt>
                <c:pt idx="275">
                  <c:v>100.47068595932866</c:v>
                </c:pt>
                <c:pt idx="276">
                  <c:v>102.51729213893026</c:v>
                </c:pt>
                <c:pt idx="277">
                  <c:v>104.54042893115975</c:v>
                </c:pt>
                <c:pt idx="278">
                  <c:v>106.53072701059598</c:v>
                </c:pt>
                <c:pt idx="279">
                  <c:v>108.47897703855965</c:v>
                </c:pt>
                <c:pt idx="280">
                  <c:v>110.3761745300668</c:v>
                </c:pt>
                <c:pt idx="281">
                  <c:v>112.21356372275929</c:v>
                </c:pt>
                <c:pt idx="282">
                  <c:v>113.9826802340872</c:v>
                </c:pt>
                <c:pt idx="283">
                  <c:v>115.67539229892144</c:v>
                </c:pt>
                <c:pt idx="284">
                  <c:v>117.28394038669069</c:v>
                </c:pt>
                <c:pt idx="285">
                  <c:v>118.80097500503179</c:v>
                </c:pt>
                <c:pt idx="286">
                  <c:v>120.21959250577774</c:v>
                </c:pt>
                <c:pt idx="287">
                  <c:v>121.53336871883994</c:v>
                </c:pt>
                <c:pt idx="288">
                  <c:v>122.73639025012326</c:v>
                </c:pt>
                <c:pt idx="289">
                  <c:v>123.82328329099393</c:v>
                </c:pt>
                <c:pt idx="290">
                  <c:v>124.78923979894245</c:v>
                </c:pt>
                <c:pt idx="291">
                  <c:v>125.63004092189246</c:v>
                </c:pt>
                <c:pt idx="292">
                  <c:v>126.34207755203403</c:v>
                </c:pt>
                <c:pt idx="293">
                  <c:v>126.92236790904491</c:v>
                </c:pt>
                <c:pt idx="294">
                  <c:v>127.36857206703627</c:v>
                </c:pt>
                <c:pt idx="295">
                  <c:v>127.67900335444844</c:v>
                </c:pt>
                <c:pt idx="296">
                  <c:v>127.85263657135769</c:v>
                </c:pt>
                <c:pt idx="297">
                  <c:v>127.88911298415978</c:v>
                </c:pt>
                <c:pt idx="298">
                  <c:v>127.78874207329667</c:v>
                </c:pt>
                <c:pt idx="299">
                  <c:v>127.55250002551152</c:v>
                </c:pt>
                <c:pt idx="300">
                  <c:v>127.1820249779772</c:v>
                </c:pt>
                <c:pt idx="301">
                  <c:v>126.67960903746875</c:v>
                </c:pt>
                <c:pt idx="302">
                  <c:v>126.04818711346117</c:v>
                </c:pt>
                <c:pt idx="303">
                  <c:v>125.29132261955655</c:v>
                </c:pt>
                <c:pt idx="304">
                  <c:v>124.41319011290184</c:v>
                </c:pt>
                <c:pt idx="305">
                  <c:v>123.41855495617598</c:v>
                </c:pt>
                <c:pt idx="306">
                  <c:v>122.31275010123132</c:v>
                </c:pt>
                <c:pt idx="307">
                  <c:v>121.10165010749691</c:v>
                </c:pt>
                <c:pt idx="308">
                  <c:v>119.79164252172352</c:v>
                </c:pt>
                <c:pt idx="309">
                  <c:v>118.38959675850519</c:v>
                </c:pt>
                <c:pt idx="310">
                  <c:v>116.90283063318853</c:v>
                </c:pt>
                <c:pt idx="311">
                  <c:v>115.33907471021773</c:v>
                </c:pt>
                <c:pt idx="312">
                  <c:v>113.70643464060689</c:v>
                </c:pt>
                <c:pt idx="313">
                  <c:v>112.01335167202768</c:v>
                </c:pt>
                <c:pt idx="314">
                  <c:v>110.26856152390307</c:v>
                </c:pt>
                <c:pt idx="315">
                  <c:v>108.48105182786364</c:v>
                </c:pt>
                <c:pt idx="316">
                  <c:v>106.66001834091244</c:v>
                </c:pt>
                <c:pt idx="317">
                  <c:v>104.81482014462334</c:v>
                </c:pt>
                <c:pt idx="318">
                  <c:v>102.95493404863798</c:v>
                </c:pt>
                <c:pt idx="319">
                  <c:v>101.0899084206029</c:v>
                </c:pt>
                <c:pt idx="320">
                  <c:v>99.2293166674828</c:v>
                </c:pt>
                <c:pt idx="321">
                  <c:v>97.38271059488449</c:v>
                </c:pt>
                <c:pt idx="322">
                  <c:v>95.55957387161979</c:v>
                </c:pt>
                <c:pt idx="323">
                  <c:v>93.76927582622409</c:v>
                </c:pt>
                <c:pt idx="324">
                  <c:v>92.0210258005287</c:v>
                </c:pt>
                <c:pt idx="325">
                  <c:v>90.32382828267214</c:v>
                </c:pt>
                <c:pt idx="326">
                  <c:v>88.68643903813778</c:v>
                </c:pt>
                <c:pt idx="327">
                  <c:v>87.11732245254319</c:v>
                </c:pt>
                <c:pt idx="328">
                  <c:v>85.62461029400265</c:v>
                </c:pt>
                <c:pt idx="329">
                  <c:v>84.21606209596848</c:v>
                </c:pt>
                <c:pt idx="330">
                  <c:v>82.89902735356237</c:v>
                </c:pt>
                <c:pt idx="331">
                  <c:v>81.68040971757196</c:v>
                </c:pt>
                <c:pt idx="332">
                  <c:v>80.56663336055627</c:v>
                </c:pt>
                <c:pt idx="333">
                  <c:v>79.56361167892082</c:v>
                </c:pt>
                <c:pt idx="334">
                  <c:v>78.67671848344281</c:v>
                </c:pt>
                <c:pt idx="335">
                  <c:v>77.91076181860333</c:v>
                </c:pt>
                <c:pt idx="336">
                  <c:v>77.26996053827597</c:v>
                </c:pt>
                <c:pt idx="337">
                  <c:v>76.75792375189312</c:v>
                </c:pt>
                <c:pt idx="338">
                  <c:v>76.37763324122581</c:v>
                </c:pt>
                <c:pt idx="339">
                  <c:v>76.13142893344097</c:v>
                </c:pt>
                <c:pt idx="340">
                  <c:v>76.02099750120989</c:v>
                </c:pt>
                <c:pt idx="341">
                  <c:v>76.04736414540704</c:v>
                </c:pt>
                <c:pt idx="342">
                  <c:v>76.21088760043307</c:v>
                </c:pt>
                <c:pt idx="343">
                  <c:v>76.51125838649553</c:v>
                </c:pt>
                <c:pt idx="344">
                  <c:v>76.9475003173622</c:v>
                </c:pt>
                <c:pt idx="345">
                  <c:v>77.51797525624114</c:v>
                </c:pt>
                <c:pt idx="346">
                  <c:v>78.22039109661758</c:v>
                </c:pt>
                <c:pt idx="347">
                  <c:v>79.05181292916548</c:v>
                </c:pt>
                <c:pt idx="348">
                  <c:v>80.0086773403301</c:v>
                </c:pt>
                <c:pt idx="349">
                  <c:v>81.08680977291996</c:v>
                </c:pt>
                <c:pt idx="350">
                  <c:v>82.28144486412924</c:v>
                </c:pt>
                <c:pt idx="351">
                  <c:v>83.58724966190596</c:v>
                </c:pt>
                <c:pt idx="352">
                  <c:v>84.99834960655782</c:v>
                </c:pt>
                <c:pt idx="353">
                  <c:v>86.50835715101638</c:v>
                </c:pt>
                <c:pt idx="354">
                  <c:v>88.11040288032395</c:v>
                </c:pt>
                <c:pt idx="355">
                  <c:v>89.79716897873264</c:v>
                </c:pt>
                <c:pt idx="356">
                  <c:v>91.56092488136709</c:v>
                </c:pt>
                <c:pt idx="357">
                  <c:v>93.39356493675933</c:v>
                </c:pt>
                <c:pt idx="358">
                  <c:v>95.28664789676813</c:v>
                </c:pt>
                <c:pt idx="359">
                  <c:v>97.23143804149143</c:v>
                </c:pt>
                <c:pt idx="360">
                  <c:v>99.21894773881573</c:v>
                </c:pt>
                <c:pt idx="361">
                  <c:v>101.23998123125652</c:v>
                </c:pt>
                <c:pt idx="362">
                  <c:v>103.28517943676458</c:v>
                </c:pt>
                <c:pt idx="363">
                  <c:v>105.34506554523313</c:v>
                </c:pt>
                <c:pt idx="364">
                  <c:v>107.41009118856435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'HW法 (2)'!$J$4</c:f>
              <c:strCache>
                <c:ptCount val="1"/>
                <c:pt idx="0">
                  <c:v>HW法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'HW法 (2)'!$A$5:$A$369</c:f>
              <c:num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'HW法 (2)'!$J$5:$J$369</c:f>
              <c:numCache>
                <c:ptCount val="365"/>
                <c:pt idx="90">
                  <c:v>71.75578764900808</c:v>
                </c:pt>
                <c:pt idx="91">
                  <c:v>74.2440778769608</c:v>
                </c:pt>
                <c:pt idx="92">
                  <c:v>76.72016638021438</c:v>
                </c:pt>
                <c:pt idx="93">
                  <c:v>79.1674869165167</c:v>
                </c:pt>
                <c:pt idx="94">
                  <c:v>81.57004873716143</c:v>
                </c:pt>
                <c:pt idx="95">
                  <c:v>83.91257616351298</c:v>
                </c:pt>
                <c:pt idx="96">
                  <c:v>86.18063896614117</c:v>
                </c:pt>
                <c:pt idx="97">
                  <c:v>88.36077063601368</c:v>
                </c:pt>
                <c:pt idx="98">
                  <c:v>90.44057215320178</c:v>
                </c:pt>
                <c:pt idx="99">
                  <c:v>92.4087993996428</c:v>
                </c:pt>
                <c:pt idx="100">
                  <c:v>94.2554329108876</c:v>
                </c:pt>
                <c:pt idx="101">
                  <c:v>95.9717292012361</c:v>
                </c:pt>
                <c:pt idx="102">
                  <c:v>97.55025341290496</c:v>
                </c:pt>
                <c:pt idx="103">
                  <c:v>98.98489352059482</c:v>
                </c:pt>
                <c:pt idx="104">
                  <c:v>100.27085675794413</c:v>
                </c:pt>
                <c:pt idx="105">
                  <c:v>101.40464931402714</c:v>
                </c:pt>
                <c:pt idx="106">
                  <c:v>102.3840406706418</c:v>
                </c:pt>
                <c:pt idx="107">
                  <c:v>103.20801421118725</c:v>
                </c:pt>
                <c:pt idx="108">
                  <c:v>103.8767059280151</c:v>
                </c:pt>
                <c:pt idx="109">
                  <c:v>104.3913331877137</c:v>
                </c:pt>
                <c:pt idx="110">
                  <c:v>104.75411558497872</c:v>
                </c:pt>
                <c:pt idx="111">
                  <c:v>104.9681899291305</c:v>
                </c:pt>
                <c:pt idx="112">
                  <c:v>105.03752136777342</c:v>
                </c:pt>
                <c:pt idx="113">
                  <c:v>104.96681256533846</c:v>
                </c:pt>
                <c:pt idx="114">
                  <c:v>104.76141272682123</c:v>
                </c:pt>
                <c:pt idx="115">
                  <c:v>104.4272280959088</c:v>
                </c:pt>
                <c:pt idx="116">
                  <c:v>103.97063536912167</c:v>
                </c:pt>
                <c:pt idx="117">
                  <c:v>103.39839926084147</c:v>
                </c:pt>
                <c:pt idx="118">
                  <c:v>102.7175952352552</c:v>
                </c:pt>
                <c:pt idx="119">
                  <c:v>101.93553819707483</c:v>
                </c:pt>
                <c:pt idx="120">
                  <c:v>101.05971770966309</c:v>
                </c:pt>
                <c:pt idx="121">
                  <c:v>100.09774009256988</c:v>
                </c:pt>
                <c:pt idx="122">
                  <c:v>99.05727754542455</c:v>
                </c:pt>
                <c:pt idx="123">
                  <c:v>97.94602425583231</c:v>
                </c:pt>
                <c:pt idx="124">
                  <c:v>96.77165927877925</c:v>
                </c:pt>
                <c:pt idx="125">
                  <c:v>95.54181582663867</c:v>
                </c:pt>
                <c:pt idx="126">
                  <c:v>94.26405648395428</c:v>
                </c:pt>
                <c:pt idx="127">
                  <c:v>92.94585376074242</c:v>
                </c:pt>
                <c:pt idx="128">
                  <c:v>91.59457532236814</c:v>
                </c:pt>
                <c:pt idx="129">
                  <c:v>90.2174731826939</c:v>
                </c:pt>
                <c:pt idx="130">
                  <c:v>88.82167611918197</c:v>
                </c:pt>
                <c:pt idx="131">
                  <c:v>87.41418456244178</c:v>
                </c:pt>
                <c:pt idx="132">
                  <c:v>86.00186722643544</c:v>
                </c:pt>
                <c:pt idx="133">
                  <c:v>84.59145877694614</c:v>
                </c:pt>
                <c:pt idx="134">
                  <c:v>83.18955788251573</c:v>
                </c:pt>
                <c:pt idx="135">
                  <c:v>81.80262505128067</c:v>
                </c:pt>
                <c:pt idx="136">
                  <c:v>80.43697972635707</c:v>
                </c:pt>
                <c:pt idx="137">
                  <c:v>79.09879618907557</c:v>
                </c:pt>
                <c:pt idx="138">
                  <c:v>77.79409790100281</c:v>
                </c:pt>
                <c:pt idx="139">
                  <c:v>76.5287500000692</c:v>
                </c:pt>
                <c:pt idx="140">
                  <c:v>75.30844975125873</c:v>
                </c:pt>
                <c:pt idx="141">
                  <c:v>74.13871483651322</c:v>
                </c:pt>
                <c:pt idx="142">
                  <c:v>73.0248694503733</c:v>
                </c:pt>
                <c:pt idx="143">
                  <c:v>71.9720282463539</c:v>
                </c:pt>
                <c:pt idx="144">
                  <c:v>70.98507825335058</c:v>
                </c:pt>
                <c:pt idx="145">
                  <c:v>70.06865895096077</c:v>
                </c:pt>
                <c:pt idx="146">
                  <c:v>69.22714075711058</c:v>
                </c:pt>
                <c:pt idx="147">
                  <c:v>68.46460224052485</c:v>
                </c:pt>
                <c:pt idx="148">
                  <c:v>67.78480642405589</c:v>
                </c:pt>
                <c:pt idx="149">
                  <c:v>67.19117659226104</c:v>
                </c:pt>
                <c:pt idx="150">
                  <c:v>66.68677205723498</c:v>
                </c:pt>
                <c:pt idx="151">
                  <c:v>66.2742643696074</c:v>
                </c:pt>
                <c:pt idx="152">
                  <c:v>65.95591448556263</c:v>
                </c:pt>
                <c:pt idx="153">
                  <c:v>65.7335514141895</c:v>
                </c:pt>
                <c:pt idx="154">
                  <c:v>65.60855287075105</c:v>
                </c:pt>
                <c:pt idx="155">
                  <c:v>65.58182844890239</c:v>
                </c:pt>
                <c:pt idx="156">
                  <c:v>65.65380579705916</c:v>
                </c:pt>
                <c:pt idx="157">
                  <c:v>65.82442024011482</c:v>
                </c:pt>
                <c:pt idx="158">
                  <c:v>66.09310822735425</c:v>
                </c:pt>
                <c:pt idx="159">
                  <c:v>66.45880491150723</c:v>
                </c:pt>
                <c:pt idx="160">
                  <c:v>66.91994607427995</c:v>
                </c:pt>
                <c:pt idx="161">
                  <c:v>67.47447451331607</c:v>
                </c:pt>
                <c:pt idx="162">
                  <c:v>68.11985089823108</c:v>
                </c:pt>
                <c:pt idx="163">
                  <c:v>68.85306899368547</c:v>
                </c:pt>
                <c:pt idx="164">
                  <c:v>69.67067504033533</c:v>
                </c:pt>
                <c:pt idx="165">
                  <c:v>70.56879098482938</c:v>
                </c:pt>
                <c:pt idx="166">
                  <c:v>71.54314116232192</c:v>
                </c:pt>
                <c:pt idx="167">
                  <c:v>72.58908196303135</c:v>
                </c:pt>
                <c:pt idx="168">
                  <c:v>73.70163396100489</c:v>
                </c:pt>
                <c:pt idx="169">
                  <c:v>74.8755159501236</c:v>
                </c:pt>
                <c:pt idx="170">
                  <c:v>76.1051803200039</c:v>
                </c:pt>
                <c:pt idx="171">
                  <c:v>77.38484921219313</c:v>
                </c:pt>
                <c:pt idx="172">
                  <c:v>78.70855092330739</c:v>
                </c:pt>
                <c:pt idx="173">
                  <c:v>80.07015606410566</c:v>
                </c:pt>
                <c:pt idx="174">
                  <c:v>81.46341303895039</c:v>
                </c:pt>
                <c:pt idx="175">
                  <c:v>82.8819824753265</c:v>
                </c:pt>
                <c:pt idx="176">
                  <c:v>84.31947030461772</c:v>
                </c:pt>
                <c:pt idx="177">
                  <c:v>85.76945926975468</c:v>
                </c:pt>
                <c:pt idx="178">
                  <c:v>87.2255387094667</c:v>
                </c:pt>
                <c:pt idx="179">
                  <c:v>80.68624275859051</c:v>
                </c:pt>
                <c:pt idx="180">
                  <c:v>83.03077638017419</c:v>
                </c:pt>
                <c:pt idx="181">
                  <c:v>85.35452024429203</c:v>
                </c:pt>
                <c:pt idx="182">
                  <c:v>87.64343879004288</c:v>
                </c:pt>
                <c:pt idx="183">
                  <c:v>89.88412546338975</c:v>
                </c:pt>
                <c:pt idx="184">
                  <c:v>92.06389783051488</c:v>
                </c:pt>
                <c:pt idx="185">
                  <c:v>94.170883935183</c:v>
                </c:pt>
                <c:pt idx="186">
                  <c:v>96.1940980267397</c:v>
                </c:pt>
                <c:pt idx="187">
                  <c:v>98.1235042177036</c:v>
                </c:pt>
                <c:pt idx="188">
                  <c:v>99.9500670646085</c:v>
                </c:pt>
                <c:pt idx="189">
                  <c:v>101.66578849017408</c:v>
                </c:pt>
                <c:pt idx="190">
                  <c:v>103.26373086798212</c:v>
                </c:pt>
                <c:pt idx="191">
                  <c:v>104.73802646331522</c:v>
                </c:pt>
                <c:pt idx="192">
                  <c:v>106.08387375815221</c:v>
                </c:pt>
                <c:pt idx="193">
                  <c:v>107.2975214788073</c:v>
                </c:pt>
                <c:pt idx="194">
                  <c:v>108.37624138742399</c:v>
                </c:pt>
                <c:pt idx="195">
                  <c:v>109.31829109124892</c:v>
                </c:pt>
                <c:pt idx="196">
                  <c:v>110.12286826568885</c:v>
                </c:pt>
                <c:pt idx="197">
                  <c:v>110.79005777939143</c:v>
                </c:pt>
                <c:pt idx="198">
                  <c:v>111.32077325408068</c:v>
                </c:pt>
                <c:pt idx="199">
                  <c:v>111.71669459180858</c:v>
                </c:pt>
                <c:pt idx="200">
                  <c:v>111.98020296173814</c:v>
                </c:pt>
                <c:pt idx="201">
                  <c:v>112.11431466235594</c:v>
                </c:pt>
                <c:pt idx="202">
                  <c:v>112.1226151684143</c:v>
                </c:pt>
                <c:pt idx="203">
                  <c:v>112.00919454055263</c:v>
                </c:pt>
                <c:pt idx="204">
                  <c:v>111.77858522518315</c:v>
                </c:pt>
                <c:pt idx="205">
                  <c:v>111.43570310857372</c:v>
                </c:pt>
                <c:pt idx="206">
                  <c:v>110.98579251763911</c:v>
                </c:pt>
                <c:pt idx="207">
                  <c:v>110.43437568598574</c:v>
                </c:pt>
                <c:pt idx="208">
                  <c:v>109.78720703202198</c:v>
                </c:pt>
                <c:pt idx="209">
                  <c:v>109.05023243072826</c:v>
                </c:pt>
                <c:pt idx="210">
                  <c:v>108.2295535056657</c:v>
                </c:pt>
                <c:pt idx="211">
                  <c:v>107.33139682606613</c:v>
                </c:pt>
                <c:pt idx="212">
                  <c:v>106.36208776780713</c:v>
                </c:pt>
                <c:pt idx="213">
                  <c:v>105.3280286885129</c:v>
                </c:pt>
                <c:pt idx="214">
                  <c:v>104.2356809770736</c:v>
                </c:pt>
                <c:pt idx="215">
                  <c:v>103.09155046707819</c:v>
                </c:pt>
                <c:pt idx="216">
                  <c:v>101.90217565199028</c:v>
                </c:pt>
                <c:pt idx="217">
                  <c:v>100.67411810684455</c:v>
                </c:pt>
                <c:pt idx="218">
                  <c:v>99.4139545058513</c:v>
                </c:pt>
                <c:pt idx="219">
                  <c:v>98.12826962626733</c:v>
                </c:pt>
                <c:pt idx="220">
                  <c:v>96.82364974464421</c:v>
                </c:pt>
                <c:pt idx="221">
                  <c:v>95.50667586034311</c:v>
                </c:pt>
                <c:pt idx="222">
                  <c:v>94.18391622114413</c:v>
                </c:pt>
                <c:pt idx="223">
                  <c:v>92.86191767501406</c:v>
                </c:pt>
                <c:pt idx="224">
                  <c:v>91.54719542883204</c:v>
                </c:pt>
                <c:pt idx="225">
                  <c:v>90.2462208574696</c:v>
                </c:pt>
                <c:pt idx="226">
                  <c:v>88.96540707366411</c:v>
                </c:pt>
                <c:pt idx="227">
                  <c:v>87.7110920394749</c:v>
                </c:pt>
                <c:pt idx="228">
                  <c:v>86.48951907295431</c:v>
                </c:pt>
                <c:pt idx="229">
                  <c:v>85.30681467851386</c:v>
                </c:pt>
                <c:pt idx="230">
                  <c:v>84.16896370615082</c:v>
                </c:pt>
                <c:pt idx="231">
                  <c:v>83.08178192330956</c:v>
                </c:pt>
                <c:pt idx="232">
                  <c:v>82.0508861639414</c:v>
                </c:pt>
                <c:pt idx="233">
                  <c:v>81.08166230257098</c:v>
                </c:pt>
                <c:pt idx="234">
                  <c:v>80.17923138698676</c:v>
                </c:pt>
                <c:pt idx="235">
                  <c:v>79.34841435127329</c:v>
                </c:pt>
                <c:pt idx="236">
                  <c:v>78.59369582039088</c:v>
                </c:pt>
                <c:pt idx="237">
                  <c:v>77.91918760662517</c:v>
                </c:pt>
                <c:pt idx="238">
                  <c:v>77.32859258416497</c:v>
                </c:pt>
                <c:pt idx="239">
                  <c:v>76.82516970686709</c:v>
                </c:pt>
                <c:pt idx="240">
                  <c:v>76.41170100085513</c:v>
                </c:pt>
                <c:pt idx="241">
                  <c:v>76.0904614119887</c:v>
                </c:pt>
                <c:pt idx="242">
                  <c:v>75.86319241190714</c:v>
                </c:pt>
                <c:pt idx="243">
                  <c:v>75.73108025884748</c:v>
                </c:pt>
                <c:pt idx="244">
                  <c:v>75.69473976508094</c:v>
                </c:pt>
                <c:pt idx="245">
                  <c:v>75.75420433752224</c:v>
                </c:pt>
                <c:pt idx="246">
                  <c:v>75.90892293012628</c:v>
                </c:pt>
                <c:pt idx="247">
                  <c:v>76.15776437735776</c:v>
                </c:pt>
                <c:pt idx="248">
                  <c:v>76.49902937192154</c:v>
                </c:pt>
                <c:pt idx="249">
                  <c:v>76.9304701150347</c:v>
                </c:pt>
                <c:pt idx="250">
                  <c:v>77.44931741473681</c:v>
                </c:pt>
                <c:pt idx="251">
                  <c:v>78.05231475021004</c:v>
                </c:pt>
                <c:pt idx="252">
                  <c:v>78.73575857211371</c:v>
                </c:pt>
                <c:pt idx="253">
                  <c:v>79.4955438847848</c:v>
                </c:pt>
                <c:pt idx="254">
                  <c:v>80.3272139688183</c:v>
                </c:pt>
                <c:pt idx="255">
                  <c:v>81.22601296268347</c:v>
                </c:pt>
                <c:pt idx="256">
                  <c:v>82.18693993718679</c:v>
                </c:pt>
                <c:pt idx="257">
                  <c:v>83.20480307067444</c:v>
                </c:pt>
                <c:pt idx="258">
                  <c:v>84.27427256605871</c:v>
                </c:pt>
                <c:pt idx="259">
                  <c:v>85.3899310397406</c:v>
                </c:pt>
                <c:pt idx="260">
                  <c:v>86.54632025093623</c:v>
                </c:pt>
                <c:pt idx="261">
                  <c:v>87.73798321911882</c:v>
                </c:pt>
                <c:pt idx="262">
                  <c:v>88.9595009869969</c:v>
                </c:pt>
                <c:pt idx="263">
                  <c:v>90.205523515603</c:v>
                </c:pt>
                <c:pt idx="264">
                  <c:v>91.47079443553088</c:v>
                </c:pt>
                <c:pt idx="265">
                  <c:v>92.75016961354291</c:v>
                </c:pt>
                <c:pt idx="266">
                  <c:v>94.03862971711867</c:v>
                </c:pt>
                <c:pt idx="267">
                  <c:v>95.33128716286329</c:v>
                </c:pt>
                <c:pt idx="268">
                  <c:v>96.62338801148653</c:v>
                </c:pt>
                <c:pt idx="269">
                  <c:v>97.91030951745692</c:v>
                </c:pt>
                <c:pt idx="270">
                  <c:v>99.18755415229484</c:v>
                </c:pt>
                <c:pt idx="271">
                  <c:v>100.4507409953048</c:v>
                </c:pt>
                <c:pt idx="272">
                  <c:v>101.69559542435458</c:v>
                </c:pt>
                <c:pt idx="273">
                  <c:v>102.91793804340845</c:v>
                </c:pt>
                <c:pt idx="274">
                  <c:v>104.11367375534871</c:v>
                </c:pt>
                <c:pt idx="275">
                  <c:v>105.27878183149524</c:v>
                </c:pt>
                <c:pt idx="276">
                  <c:v>106.40930774716949</c:v>
                </c:pt>
                <c:pt idx="277">
                  <c:v>107.50135745011596</c:v>
                </c:pt>
                <c:pt idx="278">
                  <c:v>108.55109461032418</c:v>
                </c:pt>
                <c:pt idx="279">
                  <c:v>109.55474127061655</c:v>
                </c:pt>
                <c:pt idx="280">
                  <c:v>110.50858218201068</c:v>
                </c:pt>
                <c:pt idx="281">
                  <c:v>111.40897297086305</c:v>
                </c:pt>
                <c:pt idx="282">
                  <c:v>112.25235215032947</c:v>
                </c:pt>
                <c:pt idx="283">
                  <c:v>113.03525686050082</c:v>
                </c:pt>
                <c:pt idx="284">
                  <c:v>113.75434210294266</c:v>
                </c:pt>
                <c:pt idx="285">
                  <c:v>114.40640312900057</c:v>
                </c:pt>
                <c:pt idx="286">
                  <c:v>114.98840054926298</c:v>
                </c:pt>
                <c:pt idx="287">
                  <c:v>115.49748765556248</c:v>
                </c:pt>
                <c:pt idx="288">
                  <c:v>115.93103938782775</c:v>
                </c:pt>
                <c:pt idx="289">
                  <c:v>116.2866823364163</c:v>
                </c:pt>
                <c:pt idx="290">
                  <c:v>116.56232514619235</c:v>
                </c:pt>
                <c:pt idx="291">
                  <c:v>116.75618868103757</c:v>
                </c:pt>
                <c:pt idx="292">
                  <c:v>116.86683531576269</c:v>
                </c:pt>
                <c:pt idx="293">
                  <c:v>116.8931967452433</c:v>
                </c:pt>
                <c:pt idx="294">
                  <c:v>116.83459973648183</c:v>
                </c:pt>
                <c:pt idx="295">
                  <c:v>116.69078929642288</c:v>
                </c:pt>
                <c:pt idx="296">
                  <c:v>116.46194878480604</c:v>
                </c:pt>
                <c:pt idx="297">
                  <c:v>116.14871656512017</c:v>
                </c:pt>
                <c:pt idx="298">
                  <c:v>115.75219885579334</c:v>
                </c:pt>
                <c:pt idx="299">
                  <c:v>115.27397851611384</c:v>
                </c:pt>
                <c:pt idx="300">
                  <c:v>114.71611957509371</c:v>
                </c:pt>
                <c:pt idx="301">
                  <c:v>114.08116738475569</c:v>
                </c:pt>
                <c:pt idx="302">
                  <c:v>113.37214435048814</c:v>
                </c:pt>
                <c:pt idx="303">
                  <c:v>112.59254125869798</c:v>
                </c:pt>
                <c:pt idx="304">
                  <c:v>111.7463042847393</c:v>
                </c:pt>
                <c:pt idx="305">
                  <c:v>110.83781782094968</c:v>
                </c:pt>
                <c:pt idx="306">
                  <c:v>109.87188331478518</c:v>
                </c:pt>
                <c:pt idx="307">
                  <c:v>108.8536943499235</c:v>
                </c:pt>
                <c:pt idx="308">
                  <c:v>107.78880823846552</c:v>
                </c:pt>
                <c:pt idx="309">
                  <c:v>106.6831144199026</c:v>
                </c:pt>
                <c:pt idx="310">
                  <c:v>105.54279998244796</c:v>
                </c:pt>
                <c:pt idx="311">
                  <c:v>104.37431263499741</c:v>
                </c:pt>
                <c:pt idx="312">
                  <c:v>103.18432146393485</c:v>
                </c:pt>
                <c:pt idx="313">
                  <c:v>101.97967580897479</c:v>
                </c:pt>
                <c:pt idx="314">
                  <c:v>100.76736258716623</c:v>
                </c:pt>
                <c:pt idx="315">
                  <c:v>99.55446238516274</c:v>
                </c:pt>
                <c:pt idx="316">
                  <c:v>98.34810462813022</c:v>
                </c:pt>
                <c:pt idx="317">
                  <c:v>97.15542212057514</c:v>
                </c:pt>
                <c:pt idx="318">
                  <c:v>95.98350524137025</c:v>
                </c:pt>
                <c:pt idx="319">
                  <c:v>94.83935606381502</c:v>
                </c:pt>
                <c:pt idx="320">
                  <c:v>93.72984266314289</c:v>
                </c:pt>
                <c:pt idx="321">
                  <c:v>92.6616538698363</c:v>
                </c:pt>
                <c:pt idx="322">
                  <c:v>91.64125472859257</c:v>
                </c:pt>
                <c:pt idx="323">
                  <c:v>90.67484293064466</c:v>
                </c:pt>
                <c:pt idx="324">
                  <c:v>89.7683065018106</c:v>
                </c:pt>
                <c:pt idx="325">
                  <c:v>88.92718304996949</c:v>
                </c:pt>
                <c:pt idx="326">
                  <c:v>88.15662090282167</c:v>
                </c:pt>
                <c:pt idx="327">
                  <c:v>87.4613424981706</c:v>
                </c:pt>
                <c:pt idx="328">
                  <c:v>86.8456104221277</c:v>
                </c:pt>
                <c:pt idx="329">
                  <c:v>86.31319652232835</c:v>
                </c:pt>
                <c:pt idx="330">
                  <c:v>85.86735454950067</c:v>
                </c:pt>
                <c:pt idx="331">
                  <c:v>85.51079679709123</c:v>
                </c:pt>
                <c:pt idx="332">
                  <c:v>85.24567521048752</c:v>
                </c:pt>
                <c:pt idx="333">
                  <c:v>85.07356742028831</c:v>
                </c:pt>
                <c:pt idx="334">
                  <c:v>84.99546811436457</c:v>
                </c:pt>
                <c:pt idx="335">
                  <c:v>85.01178609861911</c:v>
                </c:pt>
                <c:pt idx="336">
                  <c:v>85.12234730553081</c:v>
                </c:pt>
                <c:pt idx="337">
                  <c:v>85.32640389384582</c:v>
                </c:pt>
                <c:pt idx="338">
                  <c:v>85.62264944537219</c:v>
                </c:pt>
                <c:pt idx="339">
                  <c:v>86.00924011103407</c:v>
                </c:pt>
                <c:pt idx="340">
                  <c:v>86.48382139522313</c:v>
                </c:pt>
                <c:pt idx="341">
                  <c:v>87.0435601034435</c:v>
                </c:pt>
                <c:pt idx="342">
                  <c:v>87.68518082234057</c:v>
                </c:pt>
                <c:pt idx="343">
                  <c:v>88.40500616242743</c:v>
                </c:pt>
                <c:pt idx="344">
                  <c:v>89.19899988037852</c:v>
                </c:pt>
                <c:pt idx="345">
                  <c:v>90.06281191639533</c:v>
                </c:pt>
                <c:pt idx="346">
                  <c:v>90.99182433764996</c:v>
                </c:pt>
                <c:pt idx="347">
                  <c:v>91.98119717370395</c:v>
                </c:pt>
                <c:pt idx="348">
                  <c:v>93.02591316421439</c:v>
                </c:pt>
                <c:pt idx="349">
                  <c:v>94.12082051105553</c:v>
                </c:pt>
                <c:pt idx="350">
                  <c:v>95.2606728320588</c:v>
                </c:pt>
                <c:pt idx="351">
                  <c:v>96.44016564617232</c:v>
                </c:pt>
                <c:pt idx="352">
                  <c:v>97.65396887308749</c:v>
                </c:pt>
                <c:pt idx="353">
                  <c:v>98.89675499676927</c:v>
                </c:pt>
                <c:pt idx="354">
                  <c:v>100.16322271419497</c:v>
                </c:pt>
                <c:pt idx="355">
                  <c:v>101.44811606056184</c:v>
                </c:pt>
                <c:pt idx="356">
                  <c:v>102.74623916350639</c:v>
                </c:pt>
                <c:pt idx="357">
                  <c:v>104.05246692561542</c:v>
                </c:pt>
                <c:pt idx="358">
                  <c:v>105.36175206191872</c:v>
                </c:pt>
                <c:pt idx="359">
                  <c:v>106.6691290235285</c:v>
                </c:pt>
                <c:pt idx="360">
                  <c:v>107.96971541773985</c:v>
                </c:pt>
                <c:pt idx="361">
                  <c:v>109.25871158751629</c:v>
                </c:pt>
                <c:pt idx="362">
                  <c:v>110.53139903924826</c:v>
                </c:pt>
                <c:pt idx="363">
                  <c:v>111.78313840785597</c:v>
                </c:pt>
                <c:pt idx="364">
                  <c:v>113.00936762444876</c:v>
                </c:pt>
              </c:numCache>
            </c:numRef>
          </c:yVal>
          <c:smooth val="1"/>
        </c:ser>
        <c:axId val="37552358"/>
        <c:axId val="2426903"/>
      </c:scatterChart>
      <c:valAx>
        <c:axId val="37552358"/>
        <c:scaling>
          <c:orientation val="minMax"/>
          <c:max val="3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期日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26903"/>
        <c:crosses val="autoZero"/>
        <c:crossBetween val="midCat"/>
        <c:dispUnits/>
        <c:majorUnit val="60"/>
        <c:minorUnit val="30"/>
      </c:valAx>
      <c:valAx>
        <c:axId val="2426903"/>
        <c:scaling>
          <c:orientation val="minMax"/>
          <c:max val="1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販売数量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37552358"/>
        <c:crosses val="autoZero"/>
        <c:crossBetween val="midCat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75"/>
          <c:y val="0.0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02625"/>
          <c:w val="0.8755"/>
          <c:h val="0.89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'可変応答'!$B$4</c:f>
              <c:strCache>
                <c:ptCount val="1"/>
                <c:pt idx="0">
                  <c:v>実績値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'可変応答'!$A$5:$A$369</c:f>
              <c:num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'可変応答'!$B$5:$B$369</c:f>
              <c:numCache>
                <c:ptCount val="365"/>
                <c:pt idx="0">
                  <c:v>71.4951294748825</c:v>
                </c:pt>
                <c:pt idx="1">
                  <c:v>72.98346201920131</c:v>
                </c:pt>
                <c:pt idx="2">
                  <c:v>74.45823381635519</c:v>
                </c:pt>
                <c:pt idx="3">
                  <c:v>75.91274711633999</c:v>
                </c:pt>
                <c:pt idx="4">
                  <c:v>77.34040286651337</c:v>
                </c:pt>
                <c:pt idx="5">
                  <c:v>78.734732861516</c:v>
                </c:pt>
                <c:pt idx="6">
                  <c:v>80.08943125571783</c:v>
                </c:pt>
                <c:pt idx="7">
                  <c:v>81.39838528466409</c:v>
                </c:pt>
                <c:pt idx="8">
                  <c:v>82.65570504584947</c:v>
                </c:pt>
                <c:pt idx="9">
                  <c:v>83.85575219373078</c:v>
                </c:pt>
                <c:pt idx="10">
                  <c:v>84.99316740917993</c:v>
                </c:pt>
                <c:pt idx="11">
                  <c:v>86.06289650954788</c:v>
                </c:pt>
                <c:pt idx="12">
                  <c:v>87.06021507213444</c:v>
                </c:pt>
                <c:pt idx="13">
                  <c:v>87.98075145110084</c:v>
                </c:pt>
                <c:pt idx="14">
                  <c:v>88.82050807568876</c:v>
                </c:pt>
                <c:pt idx="15">
                  <c:v>89.57588092598334</c:v>
                </c:pt>
                <c:pt idx="16">
                  <c:v>90.24367709133575</c:v>
                </c:pt>
                <c:pt idx="17">
                  <c:v>90.82113032590307</c:v>
                </c:pt>
                <c:pt idx="18">
                  <c:v>91.30591452551994</c:v>
                </c:pt>
                <c:pt idx="19">
                  <c:v>91.69615506024417</c:v>
                </c:pt>
                <c:pt idx="20">
                  <c:v>91.99043790736546</c:v>
                </c:pt>
                <c:pt idx="21">
                  <c:v>92.18781654038192</c:v>
                </c:pt>
                <c:pt idx="22">
                  <c:v>92.28781654038191</c:v>
                </c:pt>
                <c:pt idx="23">
                  <c:v>92.29043790736547</c:v>
                </c:pt>
                <c:pt idx="24">
                  <c:v>92.19615506024417</c:v>
                </c:pt>
                <c:pt idx="25">
                  <c:v>92.00591452551993</c:v>
                </c:pt>
                <c:pt idx="26">
                  <c:v>91.72113032590308</c:v>
                </c:pt>
                <c:pt idx="27">
                  <c:v>91.34367709133575</c:v>
                </c:pt>
                <c:pt idx="28">
                  <c:v>90.87588092598335</c:v>
                </c:pt>
                <c:pt idx="29">
                  <c:v>90.32050807568878</c:v>
                </c:pt>
                <c:pt idx="30">
                  <c:v>89.68075145110083</c:v>
                </c:pt>
                <c:pt idx="31">
                  <c:v>88.96021507213445</c:v>
                </c:pt>
                <c:pt idx="32">
                  <c:v>88.16289650954788</c:v>
                </c:pt>
                <c:pt idx="33">
                  <c:v>87.29316740917994</c:v>
                </c:pt>
                <c:pt idx="34">
                  <c:v>86.3557521937308</c:v>
                </c:pt>
                <c:pt idx="35">
                  <c:v>85.35570504584946</c:v>
                </c:pt>
                <c:pt idx="36">
                  <c:v>84.29838528466409</c:v>
                </c:pt>
                <c:pt idx="37">
                  <c:v>83.18943125571782</c:v>
                </c:pt>
                <c:pt idx="38">
                  <c:v>82.03473286151602</c:v>
                </c:pt>
                <c:pt idx="39">
                  <c:v>80.84040286651337</c:v>
                </c:pt>
                <c:pt idx="40">
                  <c:v>79.61274711633999</c:v>
                </c:pt>
                <c:pt idx="41">
                  <c:v>78.3582338163552</c:v>
                </c:pt>
                <c:pt idx="42">
                  <c:v>77.0834620192013</c:v>
                </c:pt>
                <c:pt idx="43">
                  <c:v>75.79512947488251</c:v>
                </c:pt>
                <c:pt idx="44">
                  <c:v>74.5</c:v>
                </c:pt>
                <c:pt idx="45">
                  <c:v>73.2048705251175</c:v>
                </c:pt>
                <c:pt idx="46">
                  <c:v>71.9165379807987</c:v>
                </c:pt>
                <c:pt idx="47">
                  <c:v>70.64176618364482</c:v>
                </c:pt>
                <c:pt idx="48">
                  <c:v>69.38725288366003</c:v>
                </c:pt>
                <c:pt idx="49">
                  <c:v>68.15959713348663</c:v>
                </c:pt>
                <c:pt idx="50">
                  <c:v>66.965267138484</c:v>
                </c:pt>
                <c:pt idx="51">
                  <c:v>65.81056874428218</c:v>
                </c:pt>
                <c:pt idx="52">
                  <c:v>64.70161471533591</c:v>
                </c:pt>
                <c:pt idx="53">
                  <c:v>63.64429495415054</c:v>
                </c:pt>
                <c:pt idx="54">
                  <c:v>62.64424780626921</c:v>
                </c:pt>
                <c:pt idx="55">
                  <c:v>61.706832590820056</c:v>
                </c:pt>
                <c:pt idx="56">
                  <c:v>60.83710349045212</c:v>
                </c:pt>
                <c:pt idx="57">
                  <c:v>60.039784927865554</c:v>
                </c:pt>
                <c:pt idx="58">
                  <c:v>59.319248548899175</c:v>
                </c:pt>
                <c:pt idx="59">
                  <c:v>58.679491924311236</c:v>
                </c:pt>
                <c:pt idx="60">
                  <c:v>58.12411907401667</c:v>
                </c:pt>
                <c:pt idx="61">
                  <c:v>57.65632290866426</c:v>
                </c:pt>
                <c:pt idx="62">
                  <c:v>57.278869674096924</c:v>
                </c:pt>
                <c:pt idx="63">
                  <c:v>56.994085474480066</c:v>
                </c:pt>
                <c:pt idx="64">
                  <c:v>56.80384493975584</c:v>
                </c:pt>
                <c:pt idx="65">
                  <c:v>56.709562092634535</c:v>
                </c:pt>
                <c:pt idx="66">
                  <c:v>56.71218345961809</c:v>
                </c:pt>
                <c:pt idx="67">
                  <c:v>56.81218345961808</c:v>
                </c:pt>
                <c:pt idx="68">
                  <c:v>57.00956209263453</c:v>
                </c:pt>
                <c:pt idx="69">
                  <c:v>57.303844939755834</c:v>
                </c:pt>
                <c:pt idx="70">
                  <c:v>57.69408547448007</c:v>
                </c:pt>
                <c:pt idx="71">
                  <c:v>58.17886967409693</c:v>
                </c:pt>
                <c:pt idx="72">
                  <c:v>58.756322908664245</c:v>
                </c:pt>
                <c:pt idx="73">
                  <c:v>59.42411907401666</c:v>
                </c:pt>
                <c:pt idx="74">
                  <c:v>60.17949192431123</c:v>
                </c:pt>
                <c:pt idx="75">
                  <c:v>61.019248548899164</c:v>
                </c:pt>
                <c:pt idx="76">
                  <c:v>61.93978492786557</c:v>
                </c:pt>
                <c:pt idx="77">
                  <c:v>62.9371034904521</c:v>
                </c:pt>
                <c:pt idx="78">
                  <c:v>64.00683259082005</c:v>
                </c:pt>
                <c:pt idx="79">
                  <c:v>65.1442478062692</c:v>
                </c:pt>
                <c:pt idx="80">
                  <c:v>66.34429495415053</c:v>
                </c:pt>
                <c:pt idx="81">
                  <c:v>67.60161471533588</c:v>
                </c:pt>
                <c:pt idx="82">
                  <c:v>68.91056874428219</c:v>
                </c:pt>
                <c:pt idx="83">
                  <c:v>70.265267138484</c:v>
                </c:pt>
                <c:pt idx="84">
                  <c:v>71.65959713348663</c:v>
                </c:pt>
                <c:pt idx="85">
                  <c:v>73.08725288366</c:v>
                </c:pt>
                <c:pt idx="86">
                  <c:v>74.54176618364481</c:v>
                </c:pt>
                <c:pt idx="87">
                  <c:v>76.01653798079867</c:v>
                </c:pt>
                <c:pt idx="88">
                  <c:v>77.50487052511751</c:v>
                </c:pt>
                <c:pt idx="89">
                  <c:v>79</c:v>
                </c:pt>
                <c:pt idx="90">
                  <c:v>80.4951294748825</c:v>
                </c:pt>
                <c:pt idx="91">
                  <c:v>81.9834620192013</c:v>
                </c:pt>
                <c:pt idx="92">
                  <c:v>83.45823381635516</c:v>
                </c:pt>
                <c:pt idx="93">
                  <c:v>84.91274711633999</c:v>
                </c:pt>
                <c:pt idx="94">
                  <c:v>86.34040286651337</c:v>
                </c:pt>
                <c:pt idx="95">
                  <c:v>87.734732861516</c:v>
                </c:pt>
                <c:pt idx="96">
                  <c:v>89.08943125571781</c:v>
                </c:pt>
                <c:pt idx="97">
                  <c:v>90.39838528466409</c:v>
                </c:pt>
                <c:pt idx="98">
                  <c:v>91.65570504584947</c:v>
                </c:pt>
                <c:pt idx="99">
                  <c:v>92.85575219373078</c:v>
                </c:pt>
                <c:pt idx="100">
                  <c:v>93.99316740917993</c:v>
                </c:pt>
                <c:pt idx="101">
                  <c:v>95.06289650954788</c:v>
                </c:pt>
                <c:pt idx="102">
                  <c:v>96.06021507213443</c:v>
                </c:pt>
                <c:pt idx="103">
                  <c:v>96.98075145110084</c:v>
                </c:pt>
                <c:pt idx="104">
                  <c:v>97.82050807568878</c:v>
                </c:pt>
                <c:pt idx="105">
                  <c:v>98.57588092598334</c:v>
                </c:pt>
                <c:pt idx="106">
                  <c:v>99.24367709133575</c:v>
                </c:pt>
                <c:pt idx="107">
                  <c:v>99.82113032590307</c:v>
                </c:pt>
                <c:pt idx="108">
                  <c:v>100.30591452551994</c:v>
                </c:pt>
                <c:pt idx="109">
                  <c:v>100.69615506024417</c:v>
                </c:pt>
                <c:pt idx="110">
                  <c:v>100.99043790736548</c:v>
                </c:pt>
                <c:pt idx="111">
                  <c:v>101.18781654038192</c:v>
                </c:pt>
                <c:pt idx="112">
                  <c:v>101.28781654038191</c:v>
                </c:pt>
                <c:pt idx="113">
                  <c:v>101.29043790736547</c:v>
                </c:pt>
                <c:pt idx="114">
                  <c:v>101.19615506024417</c:v>
                </c:pt>
                <c:pt idx="115">
                  <c:v>101.00591452551993</c:v>
                </c:pt>
                <c:pt idx="116">
                  <c:v>100.72113032590308</c:v>
                </c:pt>
                <c:pt idx="117">
                  <c:v>100.34367709133575</c:v>
                </c:pt>
                <c:pt idx="118">
                  <c:v>99.87588092598335</c:v>
                </c:pt>
                <c:pt idx="119">
                  <c:v>99.32050807568878</c:v>
                </c:pt>
                <c:pt idx="120">
                  <c:v>98.68075145110083</c:v>
                </c:pt>
                <c:pt idx="121">
                  <c:v>97.96021507213446</c:v>
                </c:pt>
                <c:pt idx="122">
                  <c:v>97.16289650954788</c:v>
                </c:pt>
                <c:pt idx="123">
                  <c:v>96.29316740917996</c:v>
                </c:pt>
                <c:pt idx="124">
                  <c:v>95.35575219373081</c:v>
                </c:pt>
                <c:pt idx="125">
                  <c:v>94.35570504584948</c:v>
                </c:pt>
                <c:pt idx="126">
                  <c:v>93.29838528466409</c:v>
                </c:pt>
                <c:pt idx="127">
                  <c:v>92.18943125571782</c:v>
                </c:pt>
                <c:pt idx="128">
                  <c:v>91.03473286151603</c:v>
                </c:pt>
                <c:pt idx="129">
                  <c:v>89.84040286651337</c:v>
                </c:pt>
                <c:pt idx="130">
                  <c:v>88.61274711633996</c:v>
                </c:pt>
                <c:pt idx="131">
                  <c:v>87.35823381635518</c:v>
                </c:pt>
                <c:pt idx="132">
                  <c:v>86.08346201920132</c:v>
                </c:pt>
                <c:pt idx="133">
                  <c:v>84.79512947488254</c:v>
                </c:pt>
                <c:pt idx="134">
                  <c:v>83.50000000000001</c:v>
                </c:pt>
                <c:pt idx="135">
                  <c:v>82.20487052511749</c:v>
                </c:pt>
                <c:pt idx="136">
                  <c:v>80.9165379807987</c:v>
                </c:pt>
                <c:pt idx="137">
                  <c:v>79.64176618364483</c:v>
                </c:pt>
                <c:pt idx="138">
                  <c:v>78.38725288366003</c:v>
                </c:pt>
                <c:pt idx="139">
                  <c:v>77.15959713348664</c:v>
                </c:pt>
                <c:pt idx="140">
                  <c:v>75.96526713848402</c:v>
                </c:pt>
                <c:pt idx="141">
                  <c:v>74.8105687442822</c:v>
                </c:pt>
                <c:pt idx="142">
                  <c:v>73.7016147153359</c:v>
                </c:pt>
                <c:pt idx="143">
                  <c:v>72.64429495415055</c:v>
                </c:pt>
                <c:pt idx="144">
                  <c:v>71.64424780626923</c:v>
                </c:pt>
                <c:pt idx="145">
                  <c:v>70.70683259082006</c:v>
                </c:pt>
                <c:pt idx="146">
                  <c:v>69.83710349045211</c:v>
                </c:pt>
                <c:pt idx="147">
                  <c:v>69.03978492786557</c:v>
                </c:pt>
                <c:pt idx="148">
                  <c:v>68.31924854889918</c:v>
                </c:pt>
                <c:pt idx="149">
                  <c:v>67.67949192431122</c:v>
                </c:pt>
                <c:pt idx="150">
                  <c:v>67.12411907401668</c:v>
                </c:pt>
                <c:pt idx="151">
                  <c:v>66.65632290866427</c:v>
                </c:pt>
                <c:pt idx="152">
                  <c:v>66.27886967409692</c:v>
                </c:pt>
                <c:pt idx="153">
                  <c:v>65.99408547448007</c:v>
                </c:pt>
                <c:pt idx="154">
                  <c:v>65.80384493975583</c:v>
                </c:pt>
                <c:pt idx="155">
                  <c:v>65.70956209263454</c:v>
                </c:pt>
                <c:pt idx="156">
                  <c:v>65.71218345961809</c:v>
                </c:pt>
                <c:pt idx="157">
                  <c:v>65.81218345961808</c:v>
                </c:pt>
                <c:pt idx="158">
                  <c:v>66.00956209263454</c:v>
                </c:pt>
                <c:pt idx="159">
                  <c:v>66.30384493975583</c:v>
                </c:pt>
                <c:pt idx="160">
                  <c:v>66.69408547448006</c:v>
                </c:pt>
                <c:pt idx="161">
                  <c:v>67.17886967409693</c:v>
                </c:pt>
                <c:pt idx="162">
                  <c:v>67.75632290866425</c:v>
                </c:pt>
                <c:pt idx="163">
                  <c:v>68.42411907401664</c:v>
                </c:pt>
                <c:pt idx="164">
                  <c:v>69.17949192431122</c:v>
                </c:pt>
                <c:pt idx="165">
                  <c:v>70.01924854889916</c:v>
                </c:pt>
                <c:pt idx="166">
                  <c:v>70.93978492786557</c:v>
                </c:pt>
                <c:pt idx="167">
                  <c:v>71.93710349045212</c:v>
                </c:pt>
                <c:pt idx="168">
                  <c:v>73.00683259082005</c:v>
                </c:pt>
                <c:pt idx="169">
                  <c:v>74.14424780626922</c:v>
                </c:pt>
                <c:pt idx="170">
                  <c:v>75.34429495415054</c:v>
                </c:pt>
                <c:pt idx="171">
                  <c:v>76.60161471533588</c:v>
                </c:pt>
                <c:pt idx="172">
                  <c:v>77.91056874428217</c:v>
                </c:pt>
                <c:pt idx="173">
                  <c:v>79.26526713848398</c:v>
                </c:pt>
                <c:pt idx="174">
                  <c:v>80.65959713348659</c:v>
                </c:pt>
                <c:pt idx="175">
                  <c:v>82.08725288366</c:v>
                </c:pt>
                <c:pt idx="176">
                  <c:v>83.54176618364482</c:v>
                </c:pt>
                <c:pt idx="177">
                  <c:v>85.01653798079872</c:v>
                </c:pt>
                <c:pt idx="178">
                  <c:v>86.50487052511751</c:v>
                </c:pt>
                <c:pt idx="179">
                  <c:v>87.99999999999999</c:v>
                </c:pt>
                <c:pt idx="180">
                  <c:v>89.49512947488248</c:v>
                </c:pt>
                <c:pt idx="181">
                  <c:v>90.98346201920131</c:v>
                </c:pt>
                <c:pt idx="182">
                  <c:v>92.45823381635516</c:v>
                </c:pt>
                <c:pt idx="183">
                  <c:v>93.91274711633996</c:v>
                </c:pt>
                <c:pt idx="184">
                  <c:v>95.34040286651336</c:v>
                </c:pt>
                <c:pt idx="185">
                  <c:v>96.73473286151597</c:v>
                </c:pt>
                <c:pt idx="186">
                  <c:v>98.08943125571784</c:v>
                </c:pt>
                <c:pt idx="187">
                  <c:v>99.3983852846641</c:v>
                </c:pt>
                <c:pt idx="188">
                  <c:v>100.65570504584946</c:v>
                </c:pt>
                <c:pt idx="189">
                  <c:v>101.8557521937308</c:v>
                </c:pt>
                <c:pt idx="190">
                  <c:v>102.99316740917993</c:v>
                </c:pt>
                <c:pt idx="191">
                  <c:v>104.06289650954787</c:v>
                </c:pt>
                <c:pt idx="192">
                  <c:v>105.06021507213444</c:v>
                </c:pt>
                <c:pt idx="193">
                  <c:v>105.98075145110083</c:v>
                </c:pt>
                <c:pt idx="194">
                  <c:v>106.82050807568876</c:v>
                </c:pt>
                <c:pt idx="195">
                  <c:v>107.57588092598334</c:v>
                </c:pt>
                <c:pt idx="196">
                  <c:v>108.24367709133574</c:v>
                </c:pt>
                <c:pt idx="197">
                  <c:v>108.82113032590307</c:v>
                </c:pt>
                <c:pt idx="198">
                  <c:v>109.30591452551994</c:v>
                </c:pt>
                <c:pt idx="199">
                  <c:v>109.69615506024417</c:v>
                </c:pt>
                <c:pt idx="200">
                  <c:v>109.99043790736548</c:v>
                </c:pt>
                <c:pt idx="201">
                  <c:v>110.18781654038192</c:v>
                </c:pt>
                <c:pt idx="202">
                  <c:v>110.28781654038191</c:v>
                </c:pt>
                <c:pt idx="203">
                  <c:v>110.29043790736547</c:v>
                </c:pt>
                <c:pt idx="204">
                  <c:v>110.19615506024417</c:v>
                </c:pt>
                <c:pt idx="205">
                  <c:v>110.00591452551993</c:v>
                </c:pt>
                <c:pt idx="206">
                  <c:v>109.72113032590309</c:v>
                </c:pt>
                <c:pt idx="207">
                  <c:v>109.34367709133575</c:v>
                </c:pt>
                <c:pt idx="208">
                  <c:v>108.87588092598335</c:v>
                </c:pt>
                <c:pt idx="209">
                  <c:v>108.32050807568876</c:v>
                </c:pt>
                <c:pt idx="210">
                  <c:v>107.68075145110083</c:v>
                </c:pt>
                <c:pt idx="211">
                  <c:v>106.96021507213446</c:v>
                </c:pt>
                <c:pt idx="212">
                  <c:v>106.16289650954788</c:v>
                </c:pt>
                <c:pt idx="213">
                  <c:v>105.29316740917996</c:v>
                </c:pt>
                <c:pt idx="214">
                  <c:v>104.35575219373081</c:v>
                </c:pt>
                <c:pt idx="215">
                  <c:v>103.35570504584948</c:v>
                </c:pt>
                <c:pt idx="216">
                  <c:v>102.29838528466412</c:v>
                </c:pt>
                <c:pt idx="217">
                  <c:v>101.18943125571785</c:v>
                </c:pt>
                <c:pt idx="218">
                  <c:v>100.034732861516</c:v>
                </c:pt>
                <c:pt idx="219">
                  <c:v>98.84040286651337</c:v>
                </c:pt>
                <c:pt idx="220">
                  <c:v>97.61274711633996</c:v>
                </c:pt>
                <c:pt idx="221">
                  <c:v>96.3582338163552</c:v>
                </c:pt>
                <c:pt idx="222">
                  <c:v>95.08346201920132</c:v>
                </c:pt>
                <c:pt idx="223">
                  <c:v>93.79512947488251</c:v>
                </c:pt>
                <c:pt idx="224">
                  <c:v>92.50000000000001</c:v>
                </c:pt>
                <c:pt idx="225">
                  <c:v>91.20487052511751</c:v>
                </c:pt>
                <c:pt idx="226">
                  <c:v>89.91653798079874</c:v>
                </c:pt>
                <c:pt idx="227">
                  <c:v>88.64176618364483</c:v>
                </c:pt>
                <c:pt idx="228">
                  <c:v>87.38725288366005</c:v>
                </c:pt>
                <c:pt idx="229">
                  <c:v>86.15959713348664</c:v>
                </c:pt>
                <c:pt idx="230">
                  <c:v>84.96526713848397</c:v>
                </c:pt>
                <c:pt idx="231">
                  <c:v>83.81056874428216</c:v>
                </c:pt>
                <c:pt idx="232">
                  <c:v>82.7016147153359</c:v>
                </c:pt>
                <c:pt idx="233">
                  <c:v>81.64429495415055</c:v>
                </c:pt>
                <c:pt idx="234">
                  <c:v>80.64424780626923</c:v>
                </c:pt>
                <c:pt idx="235">
                  <c:v>79.70683259082008</c:v>
                </c:pt>
                <c:pt idx="236">
                  <c:v>78.83710349045211</c:v>
                </c:pt>
                <c:pt idx="237">
                  <c:v>78.03978492786557</c:v>
                </c:pt>
                <c:pt idx="238">
                  <c:v>77.31924854889918</c:v>
                </c:pt>
                <c:pt idx="239">
                  <c:v>76.67949192431125</c:v>
                </c:pt>
                <c:pt idx="240">
                  <c:v>76.12411907401665</c:v>
                </c:pt>
                <c:pt idx="241">
                  <c:v>75.65632290866425</c:v>
                </c:pt>
                <c:pt idx="242">
                  <c:v>75.27886967409692</c:v>
                </c:pt>
                <c:pt idx="243">
                  <c:v>74.99408547448009</c:v>
                </c:pt>
                <c:pt idx="244">
                  <c:v>74.80384493975585</c:v>
                </c:pt>
                <c:pt idx="245">
                  <c:v>74.70956209263454</c:v>
                </c:pt>
                <c:pt idx="246">
                  <c:v>74.71218345961809</c:v>
                </c:pt>
                <c:pt idx="247">
                  <c:v>74.81218345961808</c:v>
                </c:pt>
                <c:pt idx="248">
                  <c:v>75.00956209263454</c:v>
                </c:pt>
                <c:pt idx="249">
                  <c:v>75.30384493975583</c:v>
                </c:pt>
                <c:pt idx="250">
                  <c:v>75.69408547448006</c:v>
                </c:pt>
                <c:pt idx="251">
                  <c:v>76.17886967409693</c:v>
                </c:pt>
                <c:pt idx="252">
                  <c:v>76.75632290866425</c:v>
                </c:pt>
                <c:pt idx="253">
                  <c:v>77.42411907401667</c:v>
                </c:pt>
                <c:pt idx="254">
                  <c:v>78.17949192431124</c:v>
                </c:pt>
                <c:pt idx="255">
                  <c:v>79.01924854889916</c:v>
                </c:pt>
                <c:pt idx="256">
                  <c:v>79.93978492786555</c:v>
                </c:pt>
                <c:pt idx="257">
                  <c:v>80.93710349045209</c:v>
                </c:pt>
                <c:pt idx="258">
                  <c:v>82.00683259082003</c:v>
                </c:pt>
                <c:pt idx="259">
                  <c:v>83.14424780626922</c:v>
                </c:pt>
                <c:pt idx="260">
                  <c:v>84.34429495415053</c:v>
                </c:pt>
                <c:pt idx="261">
                  <c:v>85.60161471533594</c:v>
                </c:pt>
                <c:pt idx="262">
                  <c:v>86.9105687442822</c:v>
                </c:pt>
                <c:pt idx="263">
                  <c:v>88.265267138484</c:v>
                </c:pt>
                <c:pt idx="264">
                  <c:v>89.65959713348661</c:v>
                </c:pt>
                <c:pt idx="265">
                  <c:v>91.08725288366</c:v>
                </c:pt>
                <c:pt idx="266">
                  <c:v>92.54176618364478</c:v>
                </c:pt>
                <c:pt idx="267">
                  <c:v>94.01653798079863</c:v>
                </c:pt>
                <c:pt idx="268">
                  <c:v>95.5048705251175</c:v>
                </c:pt>
                <c:pt idx="269">
                  <c:v>96.99999999999999</c:v>
                </c:pt>
                <c:pt idx="270">
                  <c:v>98.49512947488248</c:v>
                </c:pt>
                <c:pt idx="271">
                  <c:v>99.98346201920134</c:v>
                </c:pt>
                <c:pt idx="272">
                  <c:v>101.45823381635519</c:v>
                </c:pt>
                <c:pt idx="273">
                  <c:v>102.91274711633999</c:v>
                </c:pt>
                <c:pt idx="274">
                  <c:v>104.34040286651336</c:v>
                </c:pt>
                <c:pt idx="275">
                  <c:v>105.73473286151597</c:v>
                </c:pt>
                <c:pt idx="276">
                  <c:v>107.08943125571783</c:v>
                </c:pt>
                <c:pt idx="277">
                  <c:v>108.3983852846641</c:v>
                </c:pt>
                <c:pt idx="278">
                  <c:v>109.65570504584946</c:v>
                </c:pt>
                <c:pt idx="279">
                  <c:v>110.85575219373077</c:v>
                </c:pt>
                <c:pt idx="280">
                  <c:v>111.9931674091799</c:v>
                </c:pt>
                <c:pt idx="281">
                  <c:v>113.06289650954784</c:v>
                </c:pt>
                <c:pt idx="282">
                  <c:v>114.06021507213443</c:v>
                </c:pt>
                <c:pt idx="283">
                  <c:v>114.98075145110083</c:v>
                </c:pt>
                <c:pt idx="284">
                  <c:v>115.82050807568879</c:v>
                </c:pt>
                <c:pt idx="285">
                  <c:v>116.57588092598334</c:v>
                </c:pt>
                <c:pt idx="286">
                  <c:v>117.24367709133575</c:v>
                </c:pt>
                <c:pt idx="287">
                  <c:v>117.82113032590307</c:v>
                </c:pt>
                <c:pt idx="288">
                  <c:v>118.30591452551992</c:v>
                </c:pt>
                <c:pt idx="289">
                  <c:v>118.69615506024415</c:v>
                </c:pt>
                <c:pt idx="290">
                  <c:v>118.99043790736545</c:v>
                </c:pt>
                <c:pt idx="291">
                  <c:v>119.18781654038192</c:v>
                </c:pt>
                <c:pt idx="292">
                  <c:v>119.28781654038191</c:v>
                </c:pt>
                <c:pt idx="293">
                  <c:v>119.29043790736547</c:v>
                </c:pt>
                <c:pt idx="294">
                  <c:v>119.19615506024417</c:v>
                </c:pt>
                <c:pt idx="295">
                  <c:v>119.00591452551993</c:v>
                </c:pt>
                <c:pt idx="296">
                  <c:v>118.72113032590308</c:v>
                </c:pt>
                <c:pt idx="297">
                  <c:v>118.34367709133575</c:v>
                </c:pt>
                <c:pt idx="298">
                  <c:v>117.87588092598337</c:v>
                </c:pt>
                <c:pt idx="299">
                  <c:v>117.32050807568876</c:v>
                </c:pt>
                <c:pt idx="300">
                  <c:v>116.68075145110083</c:v>
                </c:pt>
                <c:pt idx="301">
                  <c:v>115.96021507213446</c:v>
                </c:pt>
                <c:pt idx="302">
                  <c:v>115.1628965095479</c:v>
                </c:pt>
                <c:pt idx="303">
                  <c:v>114.29316740917999</c:v>
                </c:pt>
                <c:pt idx="304">
                  <c:v>113.35575219373078</c:v>
                </c:pt>
                <c:pt idx="305">
                  <c:v>112.35570504584948</c:v>
                </c:pt>
                <c:pt idx="306">
                  <c:v>111.29838528466414</c:v>
                </c:pt>
                <c:pt idx="307">
                  <c:v>110.18943125571779</c:v>
                </c:pt>
                <c:pt idx="308">
                  <c:v>109.034732861516</c:v>
                </c:pt>
                <c:pt idx="309">
                  <c:v>107.84040286651339</c:v>
                </c:pt>
                <c:pt idx="310">
                  <c:v>106.61274711634002</c:v>
                </c:pt>
                <c:pt idx="311">
                  <c:v>105.35823381635522</c:v>
                </c:pt>
                <c:pt idx="312">
                  <c:v>104.08346201920136</c:v>
                </c:pt>
                <c:pt idx="313">
                  <c:v>102.79512947488259</c:v>
                </c:pt>
                <c:pt idx="314">
                  <c:v>101.50000000000001</c:v>
                </c:pt>
                <c:pt idx="315">
                  <c:v>100.20487052511754</c:v>
                </c:pt>
                <c:pt idx="316">
                  <c:v>98.91653798079867</c:v>
                </c:pt>
                <c:pt idx="317">
                  <c:v>97.6417661836448</c:v>
                </c:pt>
                <c:pt idx="318">
                  <c:v>96.38725288366003</c:v>
                </c:pt>
                <c:pt idx="319">
                  <c:v>95.15959713348664</c:v>
                </c:pt>
                <c:pt idx="320">
                  <c:v>93.96526713848404</c:v>
                </c:pt>
                <c:pt idx="321">
                  <c:v>92.81056874428224</c:v>
                </c:pt>
                <c:pt idx="322">
                  <c:v>91.70161471533591</c:v>
                </c:pt>
                <c:pt idx="323">
                  <c:v>90.64429495415055</c:v>
                </c:pt>
                <c:pt idx="324">
                  <c:v>89.64424780626925</c:v>
                </c:pt>
                <c:pt idx="325">
                  <c:v>88.70683259082008</c:v>
                </c:pt>
                <c:pt idx="326">
                  <c:v>87.83710349045211</c:v>
                </c:pt>
                <c:pt idx="327">
                  <c:v>87.03978492786561</c:v>
                </c:pt>
                <c:pt idx="328">
                  <c:v>86.31924854889917</c:v>
                </c:pt>
                <c:pt idx="329">
                  <c:v>85.67949192431125</c:v>
                </c:pt>
                <c:pt idx="330">
                  <c:v>85.12411907401665</c:v>
                </c:pt>
                <c:pt idx="331">
                  <c:v>84.65632290866427</c:v>
                </c:pt>
                <c:pt idx="332">
                  <c:v>84.27886967409694</c:v>
                </c:pt>
                <c:pt idx="333">
                  <c:v>83.99408547448006</c:v>
                </c:pt>
                <c:pt idx="334">
                  <c:v>83.80384493975585</c:v>
                </c:pt>
                <c:pt idx="335">
                  <c:v>83.70956209263454</c:v>
                </c:pt>
                <c:pt idx="336">
                  <c:v>83.71218345961809</c:v>
                </c:pt>
                <c:pt idx="337">
                  <c:v>83.8121834596181</c:v>
                </c:pt>
                <c:pt idx="338">
                  <c:v>84.00956209263452</c:v>
                </c:pt>
                <c:pt idx="339">
                  <c:v>84.30384493975583</c:v>
                </c:pt>
                <c:pt idx="340">
                  <c:v>84.69408547448006</c:v>
                </c:pt>
                <c:pt idx="341">
                  <c:v>85.17886967409693</c:v>
                </c:pt>
                <c:pt idx="342">
                  <c:v>85.75632290866426</c:v>
                </c:pt>
                <c:pt idx="343">
                  <c:v>86.42411907401663</c:v>
                </c:pt>
                <c:pt idx="344">
                  <c:v>87.17949192431124</c:v>
                </c:pt>
                <c:pt idx="345">
                  <c:v>88.01924854889916</c:v>
                </c:pt>
                <c:pt idx="346">
                  <c:v>88.93978492786555</c:v>
                </c:pt>
                <c:pt idx="347">
                  <c:v>89.93710349045209</c:v>
                </c:pt>
                <c:pt idx="348">
                  <c:v>91.00683259082007</c:v>
                </c:pt>
                <c:pt idx="349">
                  <c:v>92.14424780626916</c:v>
                </c:pt>
                <c:pt idx="350">
                  <c:v>93.34429495415051</c:v>
                </c:pt>
                <c:pt idx="351">
                  <c:v>94.60161471533587</c:v>
                </c:pt>
                <c:pt idx="352">
                  <c:v>95.91056874428214</c:v>
                </c:pt>
                <c:pt idx="353">
                  <c:v>97.265267138484</c:v>
                </c:pt>
                <c:pt idx="354">
                  <c:v>98.65959713348661</c:v>
                </c:pt>
                <c:pt idx="355">
                  <c:v>100.08725288366006</c:v>
                </c:pt>
                <c:pt idx="356">
                  <c:v>101.54176618364477</c:v>
                </c:pt>
                <c:pt idx="357">
                  <c:v>103.01653798079872</c:v>
                </c:pt>
                <c:pt idx="358">
                  <c:v>104.50487052511741</c:v>
                </c:pt>
                <c:pt idx="359">
                  <c:v>105.99999999999999</c:v>
                </c:pt>
                <c:pt idx="360">
                  <c:v>107.49512947488248</c:v>
                </c:pt>
                <c:pt idx="361">
                  <c:v>108.98346201920126</c:v>
                </c:pt>
                <c:pt idx="362">
                  <c:v>110.4582338163552</c:v>
                </c:pt>
                <c:pt idx="363">
                  <c:v>111.91274711633997</c:v>
                </c:pt>
                <c:pt idx="364">
                  <c:v>113.34040286651341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'可変応答'!$G$4</c:f>
              <c:strCache>
                <c:ptCount val="1"/>
                <c:pt idx="0">
                  <c:v>ホルト法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'可変応答'!$A$5:$A$369</c:f>
              <c:num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'可変応答'!$G$5:$G$369</c:f>
              <c:numCache>
                <c:ptCount val="365"/>
                <c:pt idx="2">
                  <c:v>74.47179456352012</c:v>
                </c:pt>
                <c:pt idx="3">
                  <c:v>75.9586354256508</c:v>
                </c:pt>
                <c:pt idx="4">
                  <c:v>77.44178464847377</c:v>
                </c:pt>
                <c:pt idx="5">
                  <c:v>78.91837070621217</c:v>
                </c:pt>
                <c:pt idx="6">
                  <c:v>80.38489477923002</c:v>
                </c:pt>
                <c:pt idx="7">
                  <c:v>81.83728164913117</c:v>
                </c:pt>
                <c:pt idx="8">
                  <c:v>83.27093627129216</c:v>
                </c:pt>
                <c:pt idx="9">
                  <c:v>84.68080509510115</c:v>
                </c:pt>
                <c:pt idx="10">
                  <c:v>86.06144122230367</c:v>
                </c:pt>
                <c:pt idx="11">
                  <c:v>87.40707252019962</c:v>
                </c:pt>
                <c:pt idx="12">
                  <c:v>88.71167183823626</c:v>
                </c:pt>
                <c:pt idx="13">
                  <c:v>89.96902851306686</c:v>
                </c:pt>
                <c:pt idx="14">
                  <c:v>91.17282038769139</c:v>
                </c:pt>
                <c:pt idx="15">
                  <c:v>92.31668561419222</c:v>
                </c:pt>
                <c:pt idx="16">
                  <c:v>93.39429355619033</c:v>
                </c:pt>
                <c:pt idx="17">
                  <c:v>94.39941415587533</c:v>
                </c:pt>
                <c:pt idx="18">
                  <c:v>95.32598518074884</c:v>
                </c:pt>
                <c:pt idx="19">
                  <c:v>96.16817681654442</c:v>
                </c:pt>
                <c:pt idx="20">
                  <c:v>96.92045312466985</c:v>
                </c:pt>
                <c:pt idx="21">
                  <c:v>97.57762993452182</c:v>
                </c:pt>
                <c:pt idx="22">
                  <c:v>98.13492879274885</c:v>
                </c:pt>
                <c:pt idx="23">
                  <c:v>98.58802664262949</c:v>
                </c:pt>
                <c:pt idx="24">
                  <c:v>98.93310095686779</c:v>
                </c:pt>
                <c:pt idx="25">
                  <c:v>99.16687009600389</c:v>
                </c:pt>
                <c:pt idx="26">
                  <c:v>99.28662871204912</c:v>
                </c:pt>
                <c:pt idx="27">
                  <c:v>99.29027806266669</c:v>
                </c:pt>
                <c:pt idx="28">
                  <c:v>99.17635114505245</c:v>
                </c:pt>
                <c:pt idx="29">
                  <c:v>98.9440326004737</c:v>
                </c:pt>
                <c:pt idx="30">
                  <c:v>98.59317338007553</c:v>
                </c:pt>
                <c:pt idx="31">
                  <c:v>98.12430019996862</c:v>
                </c:pt>
                <c:pt idx="32">
                  <c:v>97.53861984869744</c:v>
                </c:pt>
                <c:pt idx="33">
                  <c:v>96.8380184429032</c:v>
                </c:pt>
                <c:pt idx="34">
                  <c:v>96.02505575731438</c:v>
                </c:pt>
                <c:pt idx="35">
                  <c:v>95.10295478310368</c:v>
                </c:pt>
                <c:pt idx="36">
                  <c:v>94.07558669415339</c:v>
                </c:pt>
                <c:pt idx="37">
                  <c:v>92.94745142388469</c:v>
                </c:pt>
                <c:pt idx="38">
                  <c:v>91.72365407606657</c:v>
                </c:pt>
                <c:pt idx="39">
                  <c:v>90.40987741146458</c:v>
                </c:pt>
                <c:pt idx="40">
                  <c:v>89.012350668373</c:v>
                </c:pt>
                <c:pt idx="41">
                  <c:v>87.53781498905292</c:v>
                </c:pt>
                <c:pt idx="42">
                  <c:v>85.99348573593939</c:v>
                </c:pt>
                <c:pt idx="43">
                  <c:v>84.38701199125444</c:v>
                </c:pt>
                <c:pt idx="44">
                  <c:v>82.72643354144239</c:v>
                </c:pt>
                <c:pt idx="45">
                  <c:v>81.02013565370888</c:v>
                </c:pt>
                <c:pt idx="46">
                  <c:v>79.27680195597455</c:v>
                </c:pt>
                <c:pt idx="47">
                  <c:v>77.50536573383002</c:v>
                </c:pt>
                <c:pt idx="48">
                  <c:v>75.7149599586827</c:v>
                </c:pt>
                <c:pt idx="49">
                  <c:v>73.9148663603014</c:v>
                </c:pt>
                <c:pt idx="50">
                  <c:v>72.11446385447275</c:v>
                </c:pt>
                <c:pt idx="51">
                  <c:v>70.3231766325668</c:v>
                </c:pt>
                <c:pt idx="52">
                  <c:v>68.55042221454842</c:v>
                </c:pt>
                <c:pt idx="53">
                  <c:v>66.80555976044512</c:v>
                </c:pt>
                <c:pt idx="54">
                  <c:v>65.09783892757069</c:v>
                </c:pt>
                <c:pt idx="55">
                  <c:v>63.436349551982545</c:v>
                </c:pt>
                <c:pt idx="56">
                  <c:v>61.82997242279667</c:v>
                </c:pt>
                <c:pt idx="57">
                  <c:v>60.28733140716915</c:v>
                </c:pt>
                <c:pt idx="58">
                  <c:v>58.816747172052686</c:v>
                </c:pt>
                <c:pt idx="59">
                  <c:v>57.426192736319706</c:v>
                </c:pt>
                <c:pt idx="60">
                  <c:v>56.123251073581145</c:v>
                </c:pt>
                <c:pt idx="61">
                  <c:v>54.91507497209133</c:v>
                </c:pt>
                <c:pt idx="62">
                  <c:v>53.808349343580986</c:v>
                </c:pt>
                <c:pt idx="63">
                  <c:v>52.8092561577701</c:v>
                </c:pt>
                <c:pt idx="64">
                  <c:v>51.92344216374572</c:v>
                </c:pt>
                <c:pt idx="65">
                  <c:v>51.15598954341146</c:v>
                </c:pt>
                <c:pt idx="66">
                  <c:v>50.511389625890715</c:v>
                </c:pt>
                <c:pt idx="67">
                  <c:v>49.99351977515768</c:v>
                </c:pt>
                <c:pt idx="68">
                  <c:v>49.60562354634256</c:v>
                </c:pt>
                <c:pt idx="69">
                  <c:v>49.3502941891735</c:v>
                </c:pt>
                <c:pt idx="70">
                  <c:v>49.22946155993931</c:v>
                </c:pt>
                <c:pt idx="71">
                  <c:v>49.24438248624637</c:v>
                </c:pt>
                <c:pt idx="72">
                  <c:v>49.395634611762915</c:v>
                </c:pt>
                <c:pt idx="73">
                  <c:v>49.683113731153554</c:v>
                </c:pt>
                <c:pt idx="74">
                  <c:v>50.10603460856899</c:v>
                </c:pt>
                <c:pt idx="75">
                  <c:v>50.66293525642977</c:v>
                </c:pt>
                <c:pt idx="76">
                  <c:v>51.35168463488796</c:v>
                </c:pt>
                <c:pt idx="77">
                  <c:v>52.16949371632674</c:v>
                </c:pt>
                <c:pt idx="78">
                  <c:v>53.11292984362156</c:v>
                </c:pt>
                <c:pt idx="79">
                  <c:v>54.17793429569568</c:v>
                </c:pt>
                <c:pt idx="80">
                  <c:v>55.35984295921303</c:v>
                </c:pt>
                <c:pt idx="81">
                  <c:v>56.65340999111616</c:v>
                </c:pt>
                <c:pt idx="82">
                  <c:v>58.05283434318971</c:v>
                </c:pt>
                <c:pt idx="83">
                  <c:v>59.55178900696145</c:v>
                </c:pt>
                <c:pt idx="84">
                  <c:v>61.14345282509142</c:v>
                </c:pt>
                <c:pt idx="85">
                  <c:v>62.82054470399262</c:v>
                </c:pt>
                <c:pt idx="86">
                  <c:v>64.57536005181771</c:v>
                </c:pt>
                <c:pt idx="87">
                  <c:v>66.39980925617704</c:v>
                </c:pt>
                <c:pt idx="88">
                  <c:v>68.28545800706205</c:v>
                </c:pt>
                <c:pt idx="89">
                  <c:v>70.22356926247099</c:v>
                </c:pt>
                <c:pt idx="90">
                  <c:v>72.20514664720258</c:v>
                </c:pt>
                <c:pt idx="91">
                  <c:v>74.22097906922606</c:v>
                </c:pt>
                <c:pt idx="92">
                  <c:v>76.26168633297883</c:v>
                </c:pt>
                <c:pt idx="93">
                  <c:v>78.31776552490545</c:v>
                </c:pt>
                <c:pt idx="94">
                  <c:v>80.37963794355227</c:v>
                </c:pt>
                <c:pt idx="95">
                  <c:v>82.43769634458134</c:v>
                </c:pt>
                <c:pt idx="96">
                  <c:v>84.48235227017712</c:v>
                </c:pt>
                <c:pt idx="97">
                  <c:v>86.50408323248891</c:v>
                </c:pt>
                <c:pt idx="98">
                  <c:v>88.49347952198589</c:v>
                </c:pt>
                <c:pt idx="99">
                  <c:v>90.44129041389036</c:v>
                </c:pt>
                <c:pt idx="100">
                  <c:v>92.3384695491909</c:v>
                </c:pt>
                <c:pt idx="101">
                  <c:v>94.1762192711062</c:v>
                </c:pt>
                <c:pt idx="102">
                  <c:v>95.94603370325119</c:v>
                </c:pt>
                <c:pt idx="103">
                  <c:v>97.63974036212916</c:v>
                </c:pt>
                <c:pt idx="104">
                  <c:v>99.24954010390569</c:v>
                </c:pt>
                <c:pt idx="105">
                  <c:v>100.76804521368119</c:v>
                </c:pt>
                <c:pt idx="106">
                  <c:v>102.18831545463162</c:v>
                </c:pt>
                <c:pt idx="107">
                  <c:v>103.50389190438929</c:v>
                </c:pt>
                <c:pt idx="108">
                  <c:v>104.70882841684306</c:v>
                </c:pt>
                <c:pt idx="109">
                  <c:v>105.79772055909991</c:v>
                </c:pt>
                <c:pt idx="110">
                  <c:v>106.76573188561495</c:v>
                </c:pt>
                <c:pt idx="111">
                  <c:v>107.60861742440812</c:v>
                </c:pt>
                <c:pt idx="112">
                  <c:v>108.32274426378335</c:v>
                </c:pt>
                <c:pt idx="113">
                  <c:v>108.90510914198704</c:v>
                </c:pt>
                <c:pt idx="114">
                  <c:v>109.3533529567225</c:v>
                </c:pt>
                <c:pt idx="115">
                  <c:v>109.66577212630752</c:v>
                </c:pt>
                <c:pt idx="116">
                  <c:v>109.84132674945371</c:v>
                </c:pt>
                <c:pt idx="117">
                  <c:v>109.87964552608811</c:v>
                </c:pt>
                <c:pt idx="118">
                  <c:v>109.7810274172548</c:v>
                </c:pt>
                <c:pt idx="119">
                  <c:v>109.54644003785687</c:v>
                </c:pt>
                <c:pt idx="120">
                  <c:v>109.17751479174758</c:v>
                </c:pt>
                <c:pt idx="121">
                  <c:v>108.67653877438399</c:v>
                </c:pt>
                <c:pt idx="122">
                  <c:v>108.0464434838376</c:v>
                </c:pt>
                <c:pt idx="123">
                  <c:v>107.29079039634432</c:v>
                </c:pt>
                <c:pt idx="124">
                  <c:v>106.41375347769193</c:v>
                </c:pt>
                <c:pt idx="125">
                  <c:v>105.42009871652026</c:v>
                </c:pt>
                <c:pt idx="126">
                  <c:v>104.3151607799709</c:v>
                </c:pt>
                <c:pt idx="127">
                  <c:v>103.10481690600487</c:v>
                </c:pt>
                <c:pt idx="128">
                  <c:v>101.79545816003795</c:v>
                </c:pt>
                <c:pt idx="129">
                  <c:v>100.39395819626232</c:v>
                </c:pt>
                <c:pt idx="130">
                  <c:v>98.90763967606648</c:v>
                </c:pt>
                <c:pt idx="131">
                  <c:v>97.34423850727563</c:v>
                </c:pt>
                <c:pt idx="132">
                  <c:v>95.71186607845618</c:v>
                </c:pt>
                <c:pt idx="133">
                  <c:v>94.01896967221074</c:v>
                </c:pt>
                <c:pt idx="134">
                  <c:v>92.27429125018469</c:v>
                </c:pt>
                <c:pt idx="135">
                  <c:v>90.48682481037115</c:v>
                </c:pt>
                <c:pt idx="136">
                  <c:v>88.66577252419816</c:v>
                </c:pt>
                <c:pt idx="137">
                  <c:v>86.82049986677661</c:v>
                </c:pt>
                <c:pt idx="138">
                  <c:v>84.96048995855053</c:v>
                </c:pt>
                <c:pt idx="139">
                  <c:v>83.09529734039965</c:v>
                </c:pt>
                <c:pt idx="140">
                  <c:v>81.23450140697739</c:v>
                </c:pt>
                <c:pt idx="141">
                  <c:v>79.38765972471215</c:v>
                </c:pt>
                <c:pt idx="142">
                  <c:v>77.56426146144896</c:v>
                </c:pt>
                <c:pt idx="143">
                  <c:v>75.77368115415635</c:v>
                </c:pt>
                <c:pt idx="144">
                  <c:v>74.02513303947438</c:v>
                </c:pt>
                <c:pt idx="145">
                  <c:v>72.32762616914046</c:v>
                </c:pt>
                <c:pt idx="146">
                  <c:v>70.68992052851178</c:v>
                </c:pt>
                <c:pt idx="147">
                  <c:v>69.12048437152856</c:v>
                </c:pt>
                <c:pt idx="148">
                  <c:v>67.6274529795484</c:v>
                </c:pt>
                <c:pt idx="149">
                  <c:v>66.21858904456312</c:v>
                </c:pt>
                <c:pt idx="150">
                  <c:v>64.90124486941505</c:v>
                </c:pt>
                <c:pt idx="151">
                  <c:v>63.68232656879835</c:v>
                </c:pt>
                <c:pt idx="152">
                  <c:v>62.568260445106745</c:v>
                </c:pt>
                <c:pt idx="153">
                  <c:v>61.56496170261747</c:v>
                </c:pt>
                <c:pt idx="154">
                  <c:v>60.677805652134055</c:v>
                </c:pt>
                <c:pt idx="155">
                  <c:v>59.91160154610278</c:v>
                </c:pt>
                <c:pt idx="156">
                  <c:v>59.27056917142782</c:v>
                </c:pt>
                <c:pt idx="157">
                  <c:v>58.75831831380062</c:v>
                </c:pt>
                <c:pt idx="158">
                  <c:v>58.37783119339431</c:v>
                </c:pt>
                <c:pt idx="159">
                  <c:v>58.131447957322685</c:v>
                </c:pt>
                <c:pt idx="160">
                  <c:v>58.020855299394675</c:v>
                </c:pt>
                <c:pt idx="161">
                  <c:v>58.04707826248274</c:v>
                </c:pt>
                <c:pt idx="162">
                  <c:v>58.21047526333984</c:v>
                </c:pt>
                <c:pt idx="163">
                  <c:v>58.5107363640212</c:v>
                </c:pt>
                <c:pt idx="164">
                  <c:v>58.94688479826962</c:v>
                </c:pt>
                <c:pt idx="165">
                  <c:v>59.51728174538307</c:v>
                </c:pt>
                <c:pt idx="166">
                  <c:v>60.219634328279135</c:v>
                </c:pt>
                <c:pt idx="167">
                  <c:v>61.051006796778104</c:v>
                </c:pt>
                <c:pt idx="168">
                  <c:v>62.00783484162256</c:v>
                </c:pt>
                <c:pt idx="169">
                  <c:v>63.085942969511336</c:v>
                </c:pt>
                <c:pt idx="170">
                  <c:v>64.28056485452373</c:v>
                </c:pt>
                <c:pt idx="171">
                  <c:v>65.5863665668193</c:v>
                </c:pt>
                <c:pt idx="172">
                  <c:v>66.99747256548899</c:v>
                </c:pt>
                <c:pt idx="173">
                  <c:v>68.50749432897429</c:v>
                </c:pt>
                <c:pt idx="174">
                  <c:v>70.10956148362634</c:v>
                </c:pt>
                <c:pt idx="175">
                  <c:v>71.79635527881203</c:v>
                </c:pt>
                <c:pt idx="176">
                  <c:v>73.56014424554498</c:v>
                </c:pt>
                <c:pt idx="177">
                  <c:v>75.3928218649841</c:v>
                </c:pt>
                <c:pt idx="178">
                  <c:v>77.28594606335285</c:v>
                </c:pt>
                <c:pt idx="179">
                  <c:v>79.23078034093427</c:v>
                </c:pt>
                <c:pt idx="180">
                  <c:v>81.21833633483645</c:v>
                </c:pt>
                <c:pt idx="181">
                  <c:v>83.2394176082371</c:v>
                </c:pt>
                <c:pt idx="182">
                  <c:v>85.28466445283922</c:v>
                </c:pt>
                <c:pt idx="183">
                  <c:v>87.34459948633167</c:v>
                </c:pt>
                <c:pt idx="184">
                  <c:v>89.40967382277346</c:v>
                </c:pt>
                <c:pt idx="185">
                  <c:v>91.47031359102579</c:v>
                </c:pt>
                <c:pt idx="186">
                  <c:v>93.51696657465807</c:v>
                </c:pt>
                <c:pt idx="187">
                  <c:v>95.5401487461579</c:v>
                </c:pt>
                <c:pt idx="188">
                  <c:v>97.53049046878742</c:v>
                </c:pt>
                <c:pt idx="189">
                  <c:v>99.47878214104315</c:v>
                </c:pt>
                <c:pt idx="190">
                  <c:v>101.37601906138833</c:v>
                </c:pt>
                <c:pt idx="191">
                  <c:v>103.21344529472184</c:v>
                </c:pt>
                <c:pt idx="192">
                  <c:v>104.98259632690703</c:v>
                </c:pt>
                <c:pt idx="193">
                  <c:v>106.67534029958463</c:v>
                </c:pt>
                <c:pt idx="194">
                  <c:v>108.28391762440629</c:v>
                </c:pt>
                <c:pt idx="195">
                  <c:v>109.80097878371737</c:v>
                </c:pt>
                <c:pt idx="196">
                  <c:v>111.21962013354948</c:v>
                </c:pt>
                <c:pt idx="197">
                  <c:v>112.53341753451147</c:v>
                </c:pt>
                <c:pt idx="198">
                  <c:v>113.73645764674794</c:v>
                </c:pt>
                <c:pt idx="199">
                  <c:v>114.82336673651015</c:v>
                </c:pt>
                <c:pt idx="200">
                  <c:v>115.78933685400591</c:v>
                </c:pt>
                <c:pt idx="201">
                  <c:v>116.63014925499782</c:v>
                </c:pt>
                <c:pt idx="202">
                  <c:v>117.34219495204601</c:v>
                </c:pt>
                <c:pt idx="203">
                  <c:v>117.92249229527276</c:v>
                </c:pt>
                <c:pt idx="204">
                  <c:v>118.36870149699611</c:v>
                </c:pt>
                <c:pt idx="205">
                  <c:v>118.67913602946749</c:v>
                </c:pt>
                <c:pt idx="206">
                  <c:v>118.85277084017982</c:v>
                </c:pt>
                <c:pt idx="207">
                  <c:v>118.88924734471645</c:v>
                </c:pt>
                <c:pt idx="208">
                  <c:v>118.78887517280889</c:v>
                </c:pt>
                <c:pt idx="209">
                  <c:v>118.55263065908858</c:v>
                </c:pt>
                <c:pt idx="210">
                  <c:v>118.18215208587685</c:v>
                </c:pt>
                <c:pt idx="211">
                  <c:v>117.67973170117975</c:v>
                </c:pt>
                <c:pt idx="212">
                  <c:v>117.04830455076527</c:v>
                </c:pt>
                <c:pt idx="213">
                  <c:v>116.2914341787214</c:v>
                </c:pt>
                <c:pt idx="214">
                  <c:v>115.4132952661497</c:v>
                </c:pt>
                <c:pt idx="215">
                  <c:v>114.41865329256608</c:v>
                </c:pt>
                <c:pt idx="216">
                  <c:v>113.31284131908552</c:v>
                </c:pt>
                <c:pt idx="217">
                  <c:v>112.10173400649028</c:v>
                </c:pt>
                <c:pt idx="218">
                  <c:v>110.7917189947522</c:v>
                </c:pt>
                <c:pt idx="219">
                  <c:v>109.38966578343539</c:v>
                </c:pt>
                <c:pt idx="220">
                  <c:v>107.90289226458077</c:v>
                </c:pt>
                <c:pt idx="221">
                  <c:v>106.33912907111187</c:v>
                </c:pt>
                <c:pt idx="222">
                  <c:v>104.70648191444381</c:v>
                </c:pt>
                <c:pt idx="223">
                  <c:v>103.01339209477474</c:v>
                </c:pt>
                <c:pt idx="224">
                  <c:v>101.26859537644178</c:v>
                </c:pt>
                <c:pt idx="225">
                  <c:v>99.48107942868944</c:v>
                </c:pt>
                <c:pt idx="226">
                  <c:v>97.66004003918836</c:v>
                </c:pt>
                <c:pt idx="227">
                  <c:v>95.81483631362163</c:v>
                </c:pt>
                <c:pt idx="228">
                  <c:v>93.9549450795964</c:v>
                </c:pt>
                <c:pt idx="229">
                  <c:v>92.08991471701586</c:v>
                </c:pt>
                <c:pt idx="230">
                  <c:v>90.22931863984074</c:v>
                </c:pt>
                <c:pt idx="231">
                  <c:v>88.38270865586931</c:v>
                </c:pt>
                <c:pt idx="232">
                  <c:v>86.55956843175895</c:v>
                </c:pt>
                <c:pt idx="233">
                  <c:v>84.76926729000077</c:v>
                </c:pt>
                <c:pt idx="234">
                  <c:v>83.02101456294137</c:v>
                </c:pt>
                <c:pt idx="235">
                  <c:v>81.32381472623307</c:v>
                </c:pt>
                <c:pt idx="236">
                  <c:v>79.68642353029655</c:v>
                </c:pt>
                <c:pt idx="237">
                  <c:v>78.11730534351845</c:v>
                </c:pt>
                <c:pt idx="238">
                  <c:v>76.62459191500298</c:v>
                </c:pt>
                <c:pt idx="239">
                  <c:v>75.21604275778137</c:v>
                </c:pt>
                <c:pt idx="240">
                  <c:v>73.89900734548843</c:v>
                </c:pt>
                <c:pt idx="241">
                  <c:v>72.6803893066806</c:v>
                </c:pt>
                <c:pt idx="242">
                  <c:v>71.56661279123816</c:v>
                </c:pt>
                <c:pt idx="243">
                  <c:v>70.56359117271181</c:v>
                </c:pt>
                <c:pt idx="244">
                  <c:v>69.6766982390941</c:v>
                </c:pt>
                <c:pt idx="245">
                  <c:v>68.91074201237234</c:v>
                </c:pt>
                <c:pt idx="246">
                  <c:v>68.26994132441325</c:v>
                </c:pt>
                <c:pt idx="247">
                  <c:v>67.75790526330049</c:v>
                </c:pt>
                <c:pt idx="248">
                  <c:v>67.37761559026217</c:v>
                </c:pt>
                <c:pt idx="249">
                  <c:v>67.13141221285305</c:v>
                </c:pt>
                <c:pt idx="250">
                  <c:v>67.020981785166</c:v>
                </c:pt>
                <c:pt idx="251">
                  <c:v>67.04734949061321</c:v>
                </c:pt>
                <c:pt idx="252">
                  <c:v>67.21087404731223</c:v>
                </c:pt>
                <c:pt idx="253">
                  <c:v>67.5112459604116</c:v>
                </c:pt>
                <c:pt idx="254">
                  <c:v>67.94748902987233</c:v>
                </c:pt>
                <c:pt idx="255">
                  <c:v>68.51796510636083</c:v>
                </c:pt>
                <c:pt idx="256">
                  <c:v>69.22038207208466</c:v>
                </c:pt>
                <c:pt idx="257">
                  <c:v>70.05180500769056</c:v>
                </c:pt>
                <c:pt idx="258">
                  <c:v>71.00867049082213</c:v>
                </c:pt>
                <c:pt idx="259">
                  <c:v>72.08680395667731</c:v>
                </c:pt>
                <c:pt idx="260">
                  <c:v>73.28144003598783</c:v>
                </c:pt>
                <c:pt idx="261">
                  <c:v>74.58724577133704</c:v>
                </c:pt>
                <c:pt idx="262">
                  <c:v>75.99834659870984</c:v>
                </c:pt>
                <c:pt idx="263">
                  <c:v>77.50835496769574</c:v>
                </c:pt>
                <c:pt idx="264">
                  <c:v>79.1104014609111</c:v>
                </c:pt>
                <c:pt idx="265">
                  <c:v>80.79716826103096</c:v>
                </c:pt>
                <c:pt idx="266">
                  <c:v>82.56092480238246</c:v>
                </c:pt>
                <c:pt idx="267">
                  <c:v>84.39356543340992</c:v>
                </c:pt>
                <c:pt idx="268">
                  <c:v>86.2866489065239</c:v>
                </c:pt>
                <c:pt idx="269">
                  <c:v>88.2314395029443</c:v>
                </c:pt>
                <c:pt idx="270">
                  <c:v>90.21894959218147</c:v>
                </c:pt>
                <c:pt idx="271">
                  <c:v>92.23998341881018</c:v>
                </c:pt>
                <c:pt idx="272">
                  <c:v>94.28518190321184</c:v>
                </c:pt>
                <c:pt idx="273">
                  <c:v>96.34506823802012</c:v>
                </c:pt>
                <c:pt idx="274">
                  <c:v>98.41009405812926</c:v>
                </c:pt>
                <c:pt idx="275">
                  <c:v>100.47068595932866</c:v>
                </c:pt>
                <c:pt idx="276">
                  <c:v>102.51729213893026</c:v>
                </c:pt>
                <c:pt idx="277">
                  <c:v>104.54042893115975</c:v>
                </c:pt>
                <c:pt idx="278">
                  <c:v>106.53072701059598</c:v>
                </c:pt>
                <c:pt idx="279">
                  <c:v>108.47897703855965</c:v>
                </c:pt>
                <c:pt idx="280">
                  <c:v>110.3761745300668</c:v>
                </c:pt>
                <c:pt idx="281">
                  <c:v>112.21356372275929</c:v>
                </c:pt>
                <c:pt idx="282">
                  <c:v>113.9826802340872</c:v>
                </c:pt>
                <c:pt idx="283">
                  <c:v>115.67539229892144</c:v>
                </c:pt>
                <c:pt idx="284">
                  <c:v>117.28394038669069</c:v>
                </c:pt>
                <c:pt idx="285">
                  <c:v>118.80097500503179</c:v>
                </c:pt>
                <c:pt idx="286">
                  <c:v>120.21959250577774</c:v>
                </c:pt>
                <c:pt idx="287">
                  <c:v>121.53336871883994</c:v>
                </c:pt>
                <c:pt idx="288">
                  <c:v>122.73639025012326</c:v>
                </c:pt>
                <c:pt idx="289">
                  <c:v>123.82328329099393</c:v>
                </c:pt>
                <c:pt idx="290">
                  <c:v>124.78923979894245</c:v>
                </c:pt>
                <c:pt idx="291">
                  <c:v>125.63004092189246</c:v>
                </c:pt>
                <c:pt idx="292">
                  <c:v>126.34207755203403</c:v>
                </c:pt>
                <c:pt idx="293">
                  <c:v>126.92236790904491</c:v>
                </c:pt>
                <c:pt idx="294">
                  <c:v>127.36857206703627</c:v>
                </c:pt>
                <c:pt idx="295">
                  <c:v>127.67900335444844</c:v>
                </c:pt>
                <c:pt idx="296">
                  <c:v>127.85263657135769</c:v>
                </c:pt>
                <c:pt idx="297">
                  <c:v>127.88911298415978</c:v>
                </c:pt>
                <c:pt idx="298">
                  <c:v>127.78874207329667</c:v>
                </c:pt>
                <c:pt idx="299">
                  <c:v>127.55250002551152</c:v>
                </c:pt>
                <c:pt idx="300">
                  <c:v>127.1820249779772</c:v>
                </c:pt>
                <c:pt idx="301">
                  <c:v>126.67960903746875</c:v>
                </c:pt>
                <c:pt idx="302">
                  <c:v>126.04818711346117</c:v>
                </c:pt>
                <c:pt idx="303">
                  <c:v>125.29132261955655</c:v>
                </c:pt>
                <c:pt idx="304">
                  <c:v>124.41319011290184</c:v>
                </c:pt>
                <c:pt idx="305">
                  <c:v>123.41855495617598</c:v>
                </c:pt>
                <c:pt idx="306">
                  <c:v>122.31275010123132</c:v>
                </c:pt>
                <c:pt idx="307">
                  <c:v>121.10165010749691</c:v>
                </c:pt>
                <c:pt idx="308">
                  <c:v>119.79164252172352</c:v>
                </c:pt>
                <c:pt idx="309">
                  <c:v>118.38959675850519</c:v>
                </c:pt>
                <c:pt idx="310">
                  <c:v>116.90283063318853</c:v>
                </c:pt>
                <c:pt idx="311">
                  <c:v>115.33907471021773</c:v>
                </c:pt>
                <c:pt idx="312">
                  <c:v>113.70643464060689</c:v>
                </c:pt>
                <c:pt idx="313">
                  <c:v>112.01335167202768</c:v>
                </c:pt>
                <c:pt idx="314">
                  <c:v>110.26856152390307</c:v>
                </c:pt>
                <c:pt idx="315">
                  <c:v>108.48105182786364</c:v>
                </c:pt>
                <c:pt idx="316">
                  <c:v>106.66001834091244</c:v>
                </c:pt>
                <c:pt idx="317">
                  <c:v>104.81482014462334</c:v>
                </c:pt>
                <c:pt idx="318">
                  <c:v>102.95493404863798</c:v>
                </c:pt>
                <c:pt idx="319">
                  <c:v>101.0899084206029</c:v>
                </c:pt>
                <c:pt idx="320">
                  <c:v>99.2293166674828</c:v>
                </c:pt>
                <c:pt idx="321">
                  <c:v>97.38271059488449</c:v>
                </c:pt>
                <c:pt idx="322">
                  <c:v>95.55957387161979</c:v>
                </c:pt>
                <c:pt idx="323">
                  <c:v>93.76927582622409</c:v>
                </c:pt>
                <c:pt idx="324">
                  <c:v>92.0210258005287</c:v>
                </c:pt>
                <c:pt idx="325">
                  <c:v>90.32382828267214</c:v>
                </c:pt>
                <c:pt idx="326">
                  <c:v>88.68643903813778</c:v>
                </c:pt>
                <c:pt idx="327">
                  <c:v>87.11732245254319</c:v>
                </c:pt>
                <c:pt idx="328">
                  <c:v>85.62461029400265</c:v>
                </c:pt>
                <c:pt idx="329">
                  <c:v>84.21606209596848</c:v>
                </c:pt>
                <c:pt idx="330">
                  <c:v>82.89902735356237</c:v>
                </c:pt>
                <c:pt idx="331">
                  <c:v>81.68040971757196</c:v>
                </c:pt>
                <c:pt idx="332">
                  <c:v>80.56663336055627</c:v>
                </c:pt>
                <c:pt idx="333">
                  <c:v>79.56361167892082</c:v>
                </c:pt>
                <c:pt idx="334">
                  <c:v>78.67671848344281</c:v>
                </c:pt>
                <c:pt idx="335">
                  <c:v>77.91076181860333</c:v>
                </c:pt>
                <c:pt idx="336">
                  <c:v>77.26996053827597</c:v>
                </c:pt>
                <c:pt idx="337">
                  <c:v>76.75792375189312</c:v>
                </c:pt>
                <c:pt idx="338">
                  <c:v>76.37763324122581</c:v>
                </c:pt>
                <c:pt idx="339">
                  <c:v>76.13142893344097</c:v>
                </c:pt>
                <c:pt idx="340">
                  <c:v>76.02099750120989</c:v>
                </c:pt>
                <c:pt idx="341">
                  <c:v>76.04736414540704</c:v>
                </c:pt>
                <c:pt idx="342">
                  <c:v>76.21088760043307</c:v>
                </c:pt>
                <c:pt idx="343">
                  <c:v>76.51125838649553</c:v>
                </c:pt>
                <c:pt idx="344">
                  <c:v>76.9475003173622</c:v>
                </c:pt>
                <c:pt idx="345">
                  <c:v>77.51797525624114</c:v>
                </c:pt>
                <c:pt idx="346">
                  <c:v>78.22039109661758</c:v>
                </c:pt>
                <c:pt idx="347">
                  <c:v>79.05181292916548</c:v>
                </c:pt>
                <c:pt idx="348">
                  <c:v>80.0086773403301</c:v>
                </c:pt>
                <c:pt idx="349">
                  <c:v>81.08680977291996</c:v>
                </c:pt>
                <c:pt idx="350">
                  <c:v>82.28144486412924</c:v>
                </c:pt>
                <c:pt idx="351">
                  <c:v>83.58724966190596</c:v>
                </c:pt>
                <c:pt idx="352">
                  <c:v>84.99834960655782</c:v>
                </c:pt>
                <c:pt idx="353">
                  <c:v>86.50835715101638</c:v>
                </c:pt>
                <c:pt idx="354">
                  <c:v>88.11040288032395</c:v>
                </c:pt>
                <c:pt idx="355">
                  <c:v>89.79716897873264</c:v>
                </c:pt>
                <c:pt idx="356">
                  <c:v>91.56092488136709</c:v>
                </c:pt>
                <c:pt idx="357">
                  <c:v>93.39356493675933</c:v>
                </c:pt>
                <c:pt idx="358">
                  <c:v>95.28664789676813</c:v>
                </c:pt>
                <c:pt idx="359">
                  <c:v>97.23143804149143</c:v>
                </c:pt>
                <c:pt idx="360">
                  <c:v>99.21894773881573</c:v>
                </c:pt>
                <c:pt idx="361">
                  <c:v>101.23998123125652</c:v>
                </c:pt>
                <c:pt idx="362">
                  <c:v>103.28517943676458</c:v>
                </c:pt>
                <c:pt idx="363">
                  <c:v>105.34506554523313</c:v>
                </c:pt>
                <c:pt idx="364">
                  <c:v>107.41009118856435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'可変応答'!$K$4</c:f>
              <c:strCache>
                <c:ptCount val="1"/>
                <c:pt idx="0">
                  <c:v>HW法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'可変応答'!$A$5:$A$369</c:f>
              <c:num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'可変応答'!$K$5:$K$369</c:f>
              <c:numCache>
                <c:ptCount val="365"/>
                <c:pt idx="90">
                  <c:v>71.75578764900808</c:v>
                </c:pt>
                <c:pt idx="91">
                  <c:v>74.2440778769608</c:v>
                </c:pt>
                <c:pt idx="92">
                  <c:v>76.72016638021438</c:v>
                </c:pt>
                <c:pt idx="93">
                  <c:v>79.1674869165167</c:v>
                </c:pt>
                <c:pt idx="94">
                  <c:v>81.57004873716143</c:v>
                </c:pt>
                <c:pt idx="95">
                  <c:v>83.91257616351298</c:v>
                </c:pt>
                <c:pt idx="96">
                  <c:v>86.18063896614117</c:v>
                </c:pt>
                <c:pt idx="97">
                  <c:v>88.36077063601368</c:v>
                </c:pt>
                <c:pt idx="98">
                  <c:v>90.44057215320178</c:v>
                </c:pt>
                <c:pt idx="99">
                  <c:v>92.4087993996428</c:v>
                </c:pt>
                <c:pt idx="100">
                  <c:v>94.2554329108876</c:v>
                </c:pt>
                <c:pt idx="101">
                  <c:v>95.9717292012361</c:v>
                </c:pt>
                <c:pt idx="102">
                  <c:v>97.55025341290496</c:v>
                </c:pt>
                <c:pt idx="103">
                  <c:v>98.98489352059482</c:v>
                </c:pt>
                <c:pt idx="104">
                  <c:v>100.27085675794413</c:v>
                </c:pt>
                <c:pt idx="105">
                  <c:v>101.40464931402714</c:v>
                </c:pt>
                <c:pt idx="106">
                  <c:v>102.3840406706418</c:v>
                </c:pt>
                <c:pt idx="107">
                  <c:v>103.20801421118725</c:v>
                </c:pt>
                <c:pt idx="108">
                  <c:v>103.8767059280151</c:v>
                </c:pt>
                <c:pt idx="109">
                  <c:v>104.3913331877137</c:v>
                </c:pt>
                <c:pt idx="110">
                  <c:v>104.75411558497872</c:v>
                </c:pt>
                <c:pt idx="111">
                  <c:v>104.9681899291305</c:v>
                </c:pt>
                <c:pt idx="112">
                  <c:v>105.03752136777342</c:v>
                </c:pt>
                <c:pt idx="113">
                  <c:v>104.96681256533846</c:v>
                </c:pt>
                <c:pt idx="114">
                  <c:v>104.76141272682123</c:v>
                </c:pt>
                <c:pt idx="115">
                  <c:v>104.4272280959088</c:v>
                </c:pt>
                <c:pt idx="116">
                  <c:v>103.97063536912167</c:v>
                </c:pt>
                <c:pt idx="117">
                  <c:v>103.39839926084147</c:v>
                </c:pt>
                <c:pt idx="118">
                  <c:v>102.7175952352552</c:v>
                </c:pt>
                <c:pt idx="119">
                  <c:v>101.93553819707483</c:v>
                </c:pt>
                <c:pt idx="120">
                  <c:v>101.05971770966309</c:v>
                </c:pt>
                <c:pt idx="121">
                  <c:v>100.09774009256988</c:v>
                </c:pt>
                <c:pt idx="122">
                  <c:v>99.05727754542455</c:v>
                </c:pt>
                <c:pt idx="123">
                  <c:v>97.94602425583231</c:v>
                </c:pt>
                <c:pt idx="124">
                  <c:v>96.77165927877925</c:v>
                </c:pt>
                <c:pt idx="125">
                  <c:v>95.54181582663867</c:v>
                </c:pt>
                <c:pt idx="126">
                  <c:v>94.26405648395428</c:v>
                </c:pt>
                <c:pt idx="127">
                  <c:v>92.94585376074242</c:v>
                </c:pt>
                <c:pt idx="128">
                  <c:v>91.59457532236814</c:v>
                </c:pt>
                <c:pt idx="129">
                  <c:v>90.2174731826939</c:v>
                </c:pt>
                <c:pt idx="130">
                  <c:v>88.82167611918197</c:v>
                </c:pt>
                <c:pt idx="131">
                  <c:v>87.41418456244178</c:v>
                </c:pt>
                <c:pt idx="132">
                  <c:v>86.00186722643544</c:v>
                </c:pt>
                <c:pt idx="133">
                  <c:v>84.59145877694614</c:v>
                </c:pt>
                <c:pt idx="134">
                  <c:v>83.18955788251573</c:v>
                </c:pt>
                <c:pt idx="135">
                  <c:v>81.80262505128067</c:v>
                </c:pt>
                <c:pt idx="136">
                  <c:v>80.43697972635707</c:v>
                </c:pt>
                <c:pt idx="137">
                  <c:v>79.09879618907557</c:v>
                </c:pt>
                <c:pt idx="138">
                  <c:v>77.79409790100281</c:v>
                </c:pt>
                <c:pt idx="139">
                  <c:v>76.5287500000692</c:v>
                </c:pt>
                <c:pt idx="140">
                  <c:v>75.30844975125873</c:v>
                </c:pt>
                <c:pt idx="141">
                  <c:v>74.13871483651322</c:v>
                </c:pt>
                <c:pt idx="142">
                  <c:v>73.0248694503733</c:v>
                </c:pt>
                <c:pt idx="143">
                  <c:v>71.9720282463539</c:v>
                </c:pt>
                <c:pt idx="144">
                  <c:v>70.98507825335058</c:v>
                </c:pt>
                <c:pt idx="145">
                  <c:v>70.06865895096077</c:v>
                </c:pt>
                <c:pt idx="146">
                  <c:v>69.22714075711058</c:v>
                </c:pt>
                <c:pt idx="147">
                  <c:v>68.46460224052485</c:v>
                </c:pt>
                <c:pt idx="148">
                  <c:v>67.78480642405589</c:v>
                </c:pt>
                <c:pt idx="149">
                  <c:v>67.19117659226104</c:v>
                </c:pt>
                <c:pt idx="150">
                  <c:v>66.68677205723498</c:v>
                </c:pt>
                <c:pt idx="151">
                  <c:v>66.2742643696074</c:v>
                </c:pt>
                <c:pt idx="152">
                  <c:v>65.95591448556263</c:v>
                </c:pt>
                <c:pt idx="153">
                  <c:v>65.7335514141895</c:v>
                </c:pt>
                <c:pt idx="154">
                  <c:v>65.60855287075105</c:v>
                </c:pt>
                <c:pt idx="155">
                  <c:v>65.58182844890239</c:v>
                </c:pt>
                <c:pt idx="156">
                  <c:v>65.65380579705916</c:v>
                </c:pt>
                <c:pt idx="157">
                  <c:v>65.82442024011482</c:v>
                </c:pt>
                <c:pt idx="158">
                  <c:v>66.09310822735425</c:v>
                </c:pt>
                <c:pt idx="159">
                  <c:v>66.45880491150723</c:v>
                </c:pt>
                <c:pt idx="160">
                  <c:v>66.91994607427995</c:v>
                </c:pt>
                <c:pt idx="161">
                  <c:v>67.47447451331607</c:v>
                </c:pt>
                <c:pt idx="162">
                  <c:v>68.11985089823108</c:v>
                </c:pt>
                <c:pt idx="163">
                  <c:v>68.85306899368547</c:v>
                </c:pt>
                <c:pt idx="164">
                  <c:v>69.67067504033533</c:v>
                </c:pt>
                <c:pt idx="165">
                  <c:v>70.56879098482938</c:v>
                </c:pt>
                <c:pt idx="166">
                  <c:v>71.54314116232192</c:v>
                </c:pt>
                <c:pt idx="167">
                  <c:v>72.58908196303135</c:v>
                </c:pt>
                <c:pt idx="168">
                  <c:v>73.70163396100489</c:v>
                </c:pt>
                <c:pt idx="169">
                  <c:v>74.8755159501236</c:v>
                </c:pt>
                <c:pt idx="170">
                  <c:v>76.1051803200039</c:v>
                </c:pt>
                <c:pt idx="171">
                  <c:v>77.38484921219313</c:v>
                </c:pt>
                <c:pt idx="172">
                  <c:v>78.70855092330739</c:v>
                </c:pt>
                <c:pt idx="173">
                  <c:v>80.07015606410566</c:v>
                </c:pt>
                <c:pt idx="174">
                  <c:v>81.46341303895039</c:v>
                </c:pt>
                <c:pt idx="175">
                  <c:v>82.8819824753265</c:v>
                </c:pt>
                <c:pt idx="176">
                  <c:v>84.31947030461772</c:v>
                </c:pt>
                <c:pt idx="177">
                  <c:v>85.76945926975468</c:v>
                </c:pt>
                <c:pt idx="178">
                  <c:v>87.2255387094667</c:v>
                </c:pt>
                <c:pt idx="179">
                  <c:v>80.68624275859051</c:v>
                </c:pt>
                <c:pt idx="180">
                  <c:v>83.03077638017419</c:v>
                </c:pt>
                <c:pt idx="181">
                  <c:v>85.35452024429203</c:v>
                </c:pt>
                <c:pt idx="182">
                  <c:v>87.64343879004288</c:v>
                </c:pt>
                <c:pt idx="183">
                  <c:v>89.88412546338975</c:v>
                </c:pt>
                <c:pt idx="184">
                  <c:v>92.06389783051488</c:v>
                </c:pt>
                <c:pt idx="185">
                  <c:v>94.170883935183</c:v>
                </c:pt>
                <c:pt idx="186">
                  <c:v>96.1940980267397</c:v>
                </c:pt>
                <c:pt idx="187">
                  <c:v>98.1235042177036</c:v>
                </c:pt>
                <c:pt idx="188">
                  <c:v>99.9500670646085</c:v>
                </c:pt>
                <c:pt idx="189">
                  <c:v>101.66578849017408</c:v>
                </c:pt>
                <c:pt idx="190">
                  <c:v>103.26373086798212</c:v>
                </c:pt>
                <c:pt idx="191">
                  <c:v>104.73802646331522</c:v>
                </c:pt>
                <c:pt idx="192">
                  <c:v>106.08387375815221</c:v>
                </c:pt>
                <c:pt idx="193">
                  <c:v>107.2975214788073</c:v>
                </c:pt>
                <c:pt idx="194">
                  <c:v>108.37624138742399</c:v>
                </c:pt>
                <c:pt idx="195">
                  <c:v>109.31829109124892</c:v>
                </c:pt>
                <c:pt idx="196">
                  <c:v>110.12286826568885</c:v>
                </c:pt>
                <c:pt idx="197">
                  <c:v>110.79005777939143</c:v>
                </c:pt>
                <c:pt idx="198">
                  <c:v>111.32077325408068</c:v>
                </c:pt>
                <c:pt idx="199">
                  <c:v>111.71669459180858</c:v>
                </c:pt>
                <c:pt idx="200">
                  <c:v>111.98020296173814</c:v>
                </c:pt>
                <c:pt idx="201">
                  <c:v>112.11431466235594</c:v>
                </c:pt>
                <c:pt idx="202">
                  <c:v>112.1226151684143</c:v>
                </c:pt>
                <c:pt idx="203">
                  <c:v>112.00919454055263</c:v>
                </c:pt>
                <c:pt idx="204">
                  <c:v>111.77858522518315</c:v>
                </c:pt>
                <c:pt idx="205">
                  <c:v>111.43570310857372</c:v>
                </c:pt>
                <c:pt idx="206">
                  <c:v>110.98579251763911</c:v>
                </c:pt>
                <c:pt idx="207">
                  <c:v>110.43437568598574</c:v>
                </c:pt>
                <c:pt idx="208">
                  <c:v>109.78720703202198</c:v>
                </c:pt>
                <c:pt idx="209">
                  <c:v>109.05023243072826</c:v>
                </c:pt>
                <c:pt idx="210">
                  <c:v>108.2295535056657</c:v>
                </c:pt>
                <c:pt idx="211">
                  <c:v>107.33139682606613</c:v>
                </c:pt>
                <c:pt idx="212">
                  <c:v>106.36208776780713</c:v>
                </c:pt>
                <c:pt idx="213">
                  <c:v>105.3280286885129</c:v>
                </c:pt>
                <c:pt idx="214">
                  <c:v>104.2356809770736</c:v>
                </c:pt>
                <c:pt idx="215">
                  <c:v>103.09155046707819</c:v>
                </c:pt>
                <c:pt idx="216">
                  <c:v>101.90217565199028</c:v>
                </c:pt>
                <c:pt idx="217">
                  <c:v>100.67411810684455</c:v>
                </c:pt>
                <c:pt idx="218">
                  <c:v>99.4139545058513</c:v>
                </c:pt>
                <c:pt idx="219">
                  <c:v>98.12826962626733</c:v>
                </c:pt>
                <c:pt idx="220">
                  <c:v>96.82364974464421</c:v>
                </c:pt>
                <c:pt idx="221">
                  <c:v>95.50667586034311</c:v>
                </c:pt>
                <c:pt idx="222">
                  <c:v>94.18391622114413</c:v>
                </c:pt>
                <c:pt idx="223">
                  <c:v>92.86191767501406</c:v>
                </c:pt>
                <c:pt idx="224">
                  <c:v>91.54719542883204</c:v>
                </c:pt>
                <c:pt idx="225">
                  <c:v>90.2462208574696</c:v>
                </c:pt>
                <c:pt idx="226">
                  <c:v>88.96540707366411</c:v>
                </c:pt>
                <c:pt idx="227">
                  <c:v>87.7110920394749</c:v>
                </c:pt>
                <c:pt idx="228">
                  <c:v>86.48951907295431</c:v>
                </c:pt>
                <c:pt idx="229">
                  <c:v>85.30681467851386</c:v>
                </c:pt>
                <c:pt idx="230">
                  <c:v>84.16896370615082</c:v>
                </c:pt>
                <c:pt idx="231">
                  <c:v>83.08178192330956</c:v>
                </c:pt>
                <c:pt idx="232">
                  <c:v>82.0508861639414</c:v>
                </c:pt>
                <c:pt idx="233">
                  <c:v>81.08166230257098</c:v>
                </c:pt>
                <c:pt idx="234">
                  <c:v>80.17923138698676</c:v>
                </c:pt>
                <c:pt idx="235">
                  <c:v>79.34841435127329</c:v>
                </c:pt>
                <c:pt idx="236">
                  <c:v>78.59369582039088</c:v>
                </c:pt>
                <c:pt idx="237">
                  <c:v>77.91918760662517</c:v>
                </c:pt>
                <c:pt idx="238">
                  <c:v>77.32859258416497</c:v>
                </c:pt>
                <c:pt idx="239">
                  <c:v>76.82516970686709</c:v>
                </c:pt>
                <c:pt idx="240">
                  <c:v>76.41170100085513</c:v>
                </c:pt>
                <c:pt idx="241">
                  <c:v>76.0904614119887</c:v>
                </c:pt>
                <c:pt idx="242">
                  <c:v>75.86319241190714</c:v>
                </c:pt>
                <c:pt idx="243">
                  <c:v>75.73108025884748</c:v>
                </c:pt>
                <c:pt idx="244">
                  <c:v>75.69473976508094</c:v>
                </c:pt>
                <c:pt idx="245">
                  <c:v>75.75420433752224</c:v>
                </c:pt>
                <c:pt idx="246">
                  <c:v>75.90892293012628</c:v>
                </c:pt>
                <c:pt idx="247">
                  <c:v>76.15776437735776</c:v>
                </c:pt>
                <c:pt idx="248">
                  <c:v>76.49902937192154</c:v>
                </c:pt>
                <c:pt idx="249">
                  <c:v>76.9304701150347</c:v>
                </c:pt>
                <c:pt idx="250">
                  <c:v>77.44931741473681</c:v>
                </c:pt>
                <c:pt idx="251">
                  <c:v>78.05231475021004</c:v>
                </c:pt>
                <c:pt idx="252">
                  <c:v>78.73575857211371</c:v>
                </c:pt>
                <c:pt idx="253">
                  <c:v>79.4955438847848</c:v>
                </c:pt>
                <c:pt idx="254">
                  <c:v>80.3272139688183</c:v>
                </c:pt>
                <c:pt idx="255">
                  <c:v>81.22601296268347</c:v>
                </c:pt>
                <c:pt idx="256">
                  <c:v>82.18693993718679</c:v>
                </c:pt>
                <c:pt idx="257">
                  <c:v>83.20480307067444</c:v>
                </c:pt>
                <c:pt idx="258">
                  <c:v>84.27427256605871</c:v>
                </c:pt>
                <c:pt idx="259">
                  <c:v>85.3899310397406</c:v>
                </c:pt>
                <c:pt idx="260">
                  <c:v>86.54632025093623</c:v>
                </c:pt>
                <c:pt idx="261">
                  <c:v>87.73798321911882</c:v>
                </c:pt>
                <c:pt idx="262">
                  <c:v>88.9595009869969</c:v>
                </c:pt>
                <c:pt idx="263">
                  <c:v>90.205523515603</c:v>
                </c:pt>
                <c:pt idx="264">
                  <c:v>91.47079443553088</c:v>
                </c:pt>
                <c:pt idx="265">
                  <c:v>92.75016961354291</c:v>
                </c:pt>
                <c:pt idx="266">
                  <c:v>94.03862971711867</c:v>
                </c:pt>
                <c:pt idx="267">
                  <c:v>95.33128716286329</c:v>
                </c:pt>
                <c:pt idx="268">
                  <c:v>96.62338801148653</c:v>
                </c:pt>
                <c:pt idx="269">
                  <c:v>97.91030951745692</c:v>
                </c:pt>
                <c:pt idx="270">
                  <c:v>99.18755415229484</c:v>
                </c:pt>
                <c:pt idx="271">
                  <c:v>100.4507409953048</c:v>
                </c:pt>
                <c:pt idx="272">
                  <c:v>101.69559542435458</c:v>
                </c:pt>
                <c:pt idx="273">
                  <c:v>102.91793804340845</c:v>
                </c:pt>
                <c:pt idx="274">
                  <c:v>104.11367375534871</c:v>
                </c:pt>
                <c:pt idx="275">
                  <c:v>105.27878183149524</c:v>
                </c:pt>
                <c:pt idx="276">
                  <c:v>106.40930774716949</c:v>
                </c:pt>
                <c:pt idx="277">
                  <c:v>107.50135745011596</c:v>
                </c:pt>
                <c:pt idx="278">
                  <c:v>108.55109461032418</c:v>
                </c:pt>
                <c:pt idx="279">
                  <c:v>109.55474127061655</c:v>
                </c:pt>
                <c:pt idx="280">
                  <c:v>110.50858218201068</c:v>
                </c:pt>
                <c:pt idx="281">
                  <c:v>111.40897297086305</c:v>
                </c:pt>
                <c:pt idx="282">
                  <c:v>112.25235215032947</c:v>
                </c:pt>
                <c:pt idx="283">
                  <c:v>113.03525686050082</c:v>
                </c:pt>
                <c:pt idx="284">
                  <c:v>113.75434210294266</c:v>
                </c:pt>
                <c:pt idx="285">
                  <c:v>114.40640312900057</c:v>
                </c:pt>
                <c:pt idx="286">
                  <c:v>114.98840054926298</c:v>
                </c:pt>
                <c:pt idx="287">
                  <c:v>115.49748765556248</c:v>
                </c:pt>
                <c:pt idx="288">
                  <c:v>115.93103938782775</c:v>
                </c:pt>
                <c:pt idx="289">
                  <c:v>116.2866823364163</c:v>
                </c:pt>
                <c:pt idx="290">
                  <c:v>116.56232514619235</c:v>
                </c:pt>
                <c:pt idx="291">
                  <c:v>116.75618868103757</c:v>
                </c:pt>
                <c:pt idx="292">
                  <c:v>116.86683531576269</c:v>
                </c:pt>
                <c:pt idx="293">
                  <c:v>116.8931967452433</c:v>
                </c:pt>
                <c:pt idx="294">
                  <c:v>116.83459973648183</c:v>
                </c:pt>
                <c:pt idx="295">
                  <c:v>116.69078929642288</c:v>
                </c:pt>
                <c:pt idx="296">
                  <c:v>116.46194878480604</c:v>
                </c:pt>
                <c:pt idx="297">
                  <c:v>116.14871656512017</c:v>
                </c:pt>
                <c:pt idx="298">
                  <c:v>115.75219885579334</c:v>
                </c:pt>
                <c:pt idx="299">
                  <c:v>115.27397851611384</c:v>
                </c:pt>
                <c:pt idx="300">
                  <c:v>114.71611957509371</c:v>
                </c:pt>
                <c:pt idx="301">
                  <c:v>114.08116738475569</c:v>
                </c:pt>
                <c:pt idx="302">
                  <c:v>113.37214435048814</c:v>
                </c:pt>
                <c:pt idx="303">
                  <c:v>112.59254125869798</c:v>
                </c:pt>
                <c:pt idx="304">
                  <c:v>111.7463042847393</c:v>
                </c:pt>
                <c:pt idx="305">
                  <c:v>110.83781782094968</c:v>
                </c:pt>
                <c:pt idx="306">
                  <c:v>109.87188331478518</c:v>
                </c:pt>
                <c:pt idx="307">
                  <c:v>108.8536943499235</c:v>
                </c:pt>
                <c:pt idx="308">
                  <c:v>107.78880823846552</c:v>
                </c:pt>
                <c:pt idx="309">
                  <c:v>106.6831144199026</c:v>
                </c:pt>
                <c:pt idx="310">
                  <c:v>105.54279998244796</c:v>
                </c:pt>
                <c:pt idx="311">
                  <c:v>104.37431263499741</c:v>
                </c:pt>
                <c:pt idx="312">
                  <c:v>103.18432146393485</c:v>
                </c:pt>
                <c:pt idx="313">
                  <c:v>101.97967580897479</c:v>
                </c:pt>
                <c:pt idx="314">
                  <c:v>100.76736258716623</c:v>
                </c:pt>
                <c:pt idx="315">
                  <c:v>99.55446238516274</c:v>
                </c:pt>
                <c:pt idx="316">
                  <c:v>98.34810462813022</c:v>
                </c:pt>
                <c:pt idx="317">
                  <c:v>97.15542212057514</c:v>
                </c:pt>
                <c:pt idx="318">
                  <c:v>95.98350524137025</c:v>
                </c:pt>
                <c:pt idx="319">
                  <c:v>94.83935606381502</c:v>
                </c:pt>
                <c:pt idx="320">
                  <c:v>93.72984266314289</c:v>
                </c:pt>
                <c:pt idx="321">
                  <c:v>92.6616538698363</c:v>
                </c:pt>
                <c:pt idx="322">
                  <c:v>91.64125472859257</c:v>
                </c:pt>
                <c:pt idx="323">
                  <c:v>90.67484293064466</c:v>
                </c:pt>
                <c:pt idx="324">
                  <c:v>89.7683065018106</c:v>
                </c:pt>
                <c:pt idx="325">
                  <c:v>88.92718304996949</c:v>
                </c:pt>
                <c:pt idx="326">
                  <c:v>88.15662090282167</c:v>
                </c:pt>
                <c:pt idx="327">
                  <c:v>87.4613424981706</c:v>
                </c:pt>
                <c:pt idx="328">
                  <c:v>86.8456104221277</c:v>
                </c:pt>
                <c:pt idx="329">
                  <c:v>86.31319652232835</c:v>
                </c:pt>
                <c:pt idx="330">
                  <c:v>85.86735454950067</c:v>
                </c:pt>
                <c:pt idx="331">
                  <c:v>85.51079679709123</c:v>
                </c:pt>
                <c:pt idx="332">
                  <c:v>85.24567521048752</c:v>
                </c:pt>
                <c:pt idx="333">
                  <c:v>85.07356742028831</c:v>
                </c:pt>
                <c:pt idx="334">
                  <c:v>84.99546811436457</c:v>
                </c:pt>
                <c:pt idx="335">
                  <c:v>85.01178609861911</c:v>
                </c:pt>
                <c:pt idx="336">
                  <c:v>85.12234730553081</c:v>
                </c:pt>
                <c:pt idx="337">
                  <c:v>85.32640389384582</c:v>
                </c:pt>
                <c:pt idx="338">
                  <c:v>85.62264944537219</c:v>
                </c:pt>
                <c:pt idx="339">
                  <c:v>86.00924011103407</c:v>
                </c:pt>
                <c:pt idx="340">
                  <c:v>86.48382139522313</c:v>
                </c:pt>
                <c:pt idx="341">
                  <c:v>87.0435601034435</c:v>
                </c:pt>
                <c:pt idx="342">
                  <c:v>87.68518082234057</c:v>
                </c:pt>
                <c:pt idx="343">
                  <c:v>88.40500616242743</c:v>
                </c:pt>
                <c:pt idx="344">
                  <c:v>89.19899988037852</c:v>
                </c:pt>
                <c:pt idx="345">
                  <c:v>90.06281191639533</c:v>
                </c:pt>
                <c:pt idx="346">
                  <c:v>90.99182433764996</c:v>
                </c:pt>
                <c:pt idx="347">
                  <c:v>91.98119717370395</c:v>
                </c:pt>
                <c:pt idx="348">
                  <c:v>93.02591316421439</c:v>
                </c:pt>
                <c:pt idx="349">
                  <c:v>94.12082051105553</c:v>
                </c:pt>
                <c:pt idx="350">
                  <c:v>95.2606728320588</c:v>
                </c:pt>
                <c:pt idx="351">
                  <c:v>96.44016564617232</c:v>
                </c:pt>
                <c:pt idx="352">
                  <c:v>97.65396887308749</c:v>
                </c:pt>
                <c:pt idx="353">
                  <c:v>98.89675499676927</c:v>
                </c:pt>
                <c:pt idx="354">
                  <c:v>100.16322271419497</c:v>
                </c:pt>
                <c:pt idx="355">
                  <c:v>101.44811606056184</c:v>
                </c:pt>
                <c:pt idx="356">
                  <c:v>102.74623916350639</c:v>
                </c:pt>
                <c:pt idx="357">
                  <c:v>104.05246692561542</c:v>
                </c:pt>
                <c:pt idx="358">
                  <c:v>105.36175206191872</c:v>
                </c:pt>
                <c:pt idx="359">
                  <c:v>106.6691290235285</c:v>
                </c:pt>
                <c:pt idx="360">
                  <c:v>107.96971541773985</c:v>
                </c:pt>
                <c:pt idx="361">
                  <c:v>109.25871158751629</c:v>
                </c:pt>
                <c:pt idx="362">
                  <c:v>110.53139903924826</c:v>
                </c:pt>
                <c:pt idx="363">
                  <c:v>111.78313840785597</c:v>
                </c:pt>
                <c:pt idx="364">
                  <c:v>113.00936762444876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'可変応答'!$P$4</c:f>
              <c:strCache>
                <c:ptCount val="1"/>
                <c:pt idx="0">
                  <c:v>可変応答法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'可変応答'!$A$5:$A$369</c:f>
              <c:num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'可変応答'!$P$5:$P$369</c:f>
              <c:numCache>
                <c:ptCount val="365"/>
                <c:pt idx="0">
                  <c:v>71.4951294748825</c:v>
                </c:pt>
                <c:pt idx="1">
                  <c:v>71.4951294748825</c:v>
                </c:pt>
                <c:pt idx="2">
                  <c:v>72.98346201920131</c:v>
                </c:pt>
                <c:pt idx="3">
                  <c:v>74.45823381635519</c:v>
                </c:pt>
                <c:pt idx="4">
                  <c:v>75.91274711633999</c:v>
                </c:pt>
                <c:pt idx="5">
                  <c:v>77.34040286651337</c:v>
                </c:pt>
                <c:pt idx="6">
                  <c:v>78.734732861516</c:v>
                </c:pt>
                <c:pt idx="7">
                  <c:v>80.08943125571783</c:v>
                </c:pt>
                <c:pt idx="8">
                  <c:v>81.39838528466409</c:v>
                </c:pt>
                <c:pt idx="9">
                  <c:v>82.65570504584947</c:v>
                </c:pt>
                <c:pt idx="10">
                  <c:v>83.85575219373078</c:v>
                </c:pt>
                <c:pt idx="11">
                  <c:v>84.99316740917993</c:v>
                </c:pt>
                <c:pt idx="12">
                  <c:v>86.06289650954788</c:v>
                </c:pt>
                <c:pt idx="13">
                  <c:v>87.06021507213444</c:v>
                </c:pt>
                <c:pt idx="14">
                  <c:v>87.98075145110084</c:v>
                </c:pt>
                <c:pt idx="15">
                  <c:v>88.82050807568876</c:v>
                </c:pt>
                <c:pt idx="16">
                  <c:v>89.57588092598334</c:v>
                </c:pt>
                <c:pt idx="17">
                  <c:v>90.24367709133575</c:v>
                </c:pt>
                <c:pt idx="18">
                  <c:v>90.82113032590307</c:v>
                </c:pt>
                <c:pt idx="19">
                  <c:v>91.30591452551994</c:v>
                </c:pt>
                <c:pt idx="20">
                  <c:v>91.69615506024417</c:v>
                </c:pt>
                <c:pt idx="21">
                  <c:v>91.99043790736546</c:v>
                </c:pt>
                <c:pt idx="22">
                  <c:v>92.18781654038192</c:v>
                </c:pt>
                <c:pt idx="23">
                  <c:v>92.28781654038191</c:v>
                </c:pt>
                <c:pt idx="24">
                  <c:v>92.29043790736547</c:v>
                </c:pt>
                <c:pt idx="25">
                  <c:v>92.22197468888854</c:v>
                </c:pt>
                <c:pt idx="26">
                  <c:v>92.21831328456709</c:v>
                </c:pt>
                <c:pt idx="27">
                  <c:v>91.83324754656223</c:v>
                </c:pt>
                <c:pt idx="28">
                  <c:v>91.34565189515237</c:v>
                </c:pt>
                <c:pt idx="29">
                  <c:v>90.87588092598335</c:v>
                </c:pt>
                <c:pt idx="30">
                  <c:v>90.32050807568878</c:v>
                </c:pt>
                <c:pt idx="31">
                  <c:v>89.68075145110083</c:v>
                </c:pt>
                <c:pt idx="32">
                  <c:v>88.96021507213445</c:v>
                </c:pt>
                <c:pt idx="33">
                  <c:v>88.16289650954788</c:v>
                </c:pt>
                <c:pt idx="34">
                  <c:v>87.29316740917994</c:v>
                </c:pt>
                <c:pt idx="35">
                  <c:v>86.3557521937308</c:v>
                </c:pt>
                <c:pt idx="36">
                  <c:v>85.35570504584946</c:v>
                </c:pt>
                <c:pt idx="37">
                  <c:v>84.29838528466409</c:v>
                </c:pt>
                <c:pt idx="38">
                  <c:v>83.18943125571782</c:v>
                </c:pt>
                <c:pt idx="39">
                  <c:v>82.03473286151602</c:v>
                </c:pt>
                <c:pt idx="40">
                  <c:v>80.84040286651337</c:v>
                </c:pt>
                <c:pt idx="41">
                  <c:v>79.61274711633999</c:v>
                </c:pt>
                <c:pt idx="42">
                  <c:v>78.3582338163552</c:v>
                </c:pt>
                <c:pt idx="43">
                  <c:v>77.0834620192013</c:v>
                </c:pt>
                <c:pt idx="44">
                  <c:v>75.79512947488251</c:v>
                </c:pt>
                <c:pt idx="45">
                  <c:v>74.5</c:v>
                </c:pt>
                <c:pt idx="46">
                  <c:v>73.2048705251175</c:v>
                </c:pt>
                <c:pt idx="47">
                  <c:v>71.9165379807987</c:v>
                </c:pt>
                <c:pt idx="48">
                  <c:v>70.64176618364482</c:v>
                </c:pt>
                <c:pt idx="49">
                  <c:v>69.38725288366003</c:v>
                </c:pt>
                <c:pt idx="50">
                  <c:v>68.15959713348663</c:v>
                </c:pt>
                <c:pt idx="51">
                  <c:v>66.965267138484</c:v>
                </c:pt>
                <c:pt idx="52">
                  <c:v>65.81056874428218</c:v>
                </c:pt>
                <c:pt idx="53">
                  <c:v>64.70161471533591</c:v>
                </c:pt>
                <c:pt idx="54">
                  <c:v>63.64429495415054</c:v>
                </c:pt>
                <c:pt idx="55">
                  <c:v>62.64424780626921</c:v>
                </c:pt>
                <c:pt idx="56">
                  <c:v>61.706832590820056</c:v>
                </c:pt>
                <c:pt idx="57">
                  <c:v>60.83710349045212</c:v>
                </c:pt>
                <c:pt idx="58">
                  <c:v>60.039784927865554</c:v>
                </c:pt>
                <c:pt idx="59">
                  <c:v>59.319248548899175</c:v>
                </c:pt>
                <c:pt idx="60">
                  <c:v>58.679491924311236</c:v>
                </c:pt>
                <c:pt idx="61">
                  <c:v>58.12411907401667</c:v>
                </c:pt>
                <c:pt idx="62">
                  <c:v>57.65632290866426</c:v>
                </c:pt>
                <c:pt idx="63">
                  <c:v>57.278869674096924</c:v>
                </c:pt>
                <c:pt idx="64">
                  <c:v>56.994085474480066</c:v>
                </c:pt>
                <c:pt idx="65">
                  <c:v>56.80384493975584</c:v>
                </c:pt>
                <c:pt idx="66">
                  <c:v>56.709562092634535</c:v>
                </c:pt>
                <c:pt idx="67">
                  <c:v>56.7121689837516</c:v>
                </c:pt>
                <c:pt idx="68">
                  <c:v>56.78163008367497</c:v>
                </c:pt>
                <c:pt idx="69">
                  <c:v>56.79869260703109</c:v>
                </c:pt>
                <c:pt idx="70">
                  <c:v>57.201421187277376</c:v>
                </c:pt>
                <c:pt idx="71">
                  <c:v>57.69408547448007</c:v>
                </c:pt>
                <c:pt idx="72">
                  <c:v>58.17886967409693</c:v>
                </c:pt>
                <c:pt idx="73">
                  <c:v>58.756322908664245</c:v>
                </c:pt>
                <c:pt idx="74">
                  <c:v>59.42411907401666</c:v>
                </c:pt>
                <c:pt idx="75">
                  <c:v>60.17949192431123</c:v>
                </c:pt>
                <c:pt idx="76">
                  <c:v>61.019248548899164</c:v>
                </c:pt>
                <c:pt idx="77">
                  <c:v>61.93978492786557</c:v>
                </c:pt>
                <c:pt idx="78">
                  <c:v>62.9371034904521</c:v>
                </c:pt>
                <c:pt idx="79">
                  <c:v>64.00683259082005</c:v>
                </c:pt>
                <c:pt idx="80">
                  <c:v>65.1442478062692</c:v>
                </c:pt>
                <c:pt idx="81">
                  <c:v>66.34429495415053</c:v>
                </c:pt>
                <c:pt idx="82">
                  <c:v>67.60161471533588</c:v>
                </c:pt>
                <c:pt idx="83">
                  <c:v>68.91056874428219</c:v>
                </c:pt>
                <c:pt idx="84">
                  <c:v>70.265267138484</c:v>
                </c:pt>
                <c:pt idx="85">
                  <c:v>71.65959713348663</c:v>
                </c:pt>
                <c:pt idx="86">
                  <c:v>73.08725288366</c:v>
                </c:pt>
                <c:pt idx="87">
                  <c:v>74.54176618364481</c:v>
                </c:pt>
                <c:pt idx="88">
                  <c:v>76.01653798079867</c:v>
                </c:pt>
                <c:pt idx="89">
                  <c:v>77.50487052511751</c:v>
                </c:pt>
                <c:pt idx="90">
                  <c:v>79</c:v>
                </c:pt>
                <c:pt idx="91">
                  <c:v>80.4951294748825</c:v>
                </c:pt>
                <c:pt idx="92">
                  <c:v>81.9834620192013</c:v>
                </c:pt>
                <c:pt idx="93">
                  <c:v>83.45823381635516</c:v>
                </c:pt>
                <c:pt idx="94">
                  <c:v>84.91274711633999</c:v>
                </c:pt>
                <c:pt idx="95">
                  <c:v>86.34040286651337</c:v>
                </c:pt>
                <c:pt idx="96">
                  <c:v>87.734732861516</c:v>
                </c:pt>
                <c:pt idx="97">
                  <c:v>89.08943125571781</c:v>
                </c:pt>
                <c:pt idx="98">
                  <c:v>90.39838528466409</c:v>
                </c:pt>
                <c:pt idx="99">
                  <c:v>91.65570504584947</c:v>
                </c:pt>
                <c:pt idx="100">
                  <c:v>92.85575219373078</c:v>
                </c:pt>
                <c:pt idx="101">
                  <c:v>93.99316740917993</c:v>
                </c:pt>
                <c:pt idx="102">
                  <c:v>95.06289650954788</c:v>
                </c:pt>
                <c:pt idx="103">
                  <c:v>96.06021507213443</c:v>
                </c:pt>
                <c:pt idx="104">
                  <c:v>96.98075145110084</c:v>
                </c:pt>
                <c:pt idx="105">
                  <c:v>97.82050807568878</c:v>
                </c:pt>
                <c:pt idx="106">
                  <c:v>98.57588092598334</c:v>
                </c:pt>
                <c:pt idx="107">
                  <c:v>99.24367709133575</c:v>
                </c:pt>
                <c:pt idx="108">
                  <c:v>99.82113032590307</c:v>
                </c:pt>
                <c:pt idx="109">
                  <c:v>100.30591452551994</c:v>
                </c:pt>
                <c:pt idx="110">
                  <c:v>100.69615506024417</c:v>
                </c:pt>
                <c:pt idx="111">
                  <c:v>100.99043790736548</c:v>
                </c:pt>
                <c:pt idx="112">
                  <c:v>101.18781654038192</c:v>
                </c:pt>
                <c:pt idx="113">
                  <c:v>101.28781654038191</c:v>
                </c:pt>
                <c:pt idx="114">
                  <c:v>101.29043790736547</c:v>
                </c:pt>
                <c:pt idx="115">
                  <c:v>101.22197468888854</c:v>
                </c:pt>
                <c:pt idx="116">
                  <c:v>101.21831328456707</c:v>
                </c:pt>
                <c:pt idx="117">
                  <c:v>100.83324754656222</c:v>
                </c:pt>
                <c:pt idx="118">
                  <c:v>100.34565189515237</c:v>
                </c:pt>
                <c:pt idx="119">
                  <c:v>99.87588092598335</c:v>
                </c:pt>
                <c:pt idx="120">
                  <c:v>99.32050807568878</c:v>
                </c:pt>
                <c:pt idx="121">
                  <c:v>98.68075145110083</c:v>
                </c:pt>
                <c:pt idx="122">
                  <c:v>97.96021507213446</c:v>
                </c:pt>
                <c:pt idx="123">
                  <c:v>97.16289650954788</c:v>
                </c:pt>
                <c:pt idx="124">
                  <c:v>96.29316740917996</c:v>
                </c:pt>
                <c:pt idx="125">
                  <c:v>95.35575219373081</c:v>
                </c:pt>
                <c:pt idx="126">
                  <c:v>94.35570504584948</c:v>
                </c:pt>
                <c:pt idx="127">
                  <c:v>93.29838528466409</c:v>
                </c:pt>
                <c:pt idx="128">
                  <c:v>92.18943125571782</c:v>
                </c:pt>
                <c:pt idx="129">
                  <c:v>91.03473286151603</c:v>
                </c:pt>
                <c:pt idx="130">
                  <c:v>89.84040286651337</c:v>
                </c:pt>
                <c:pt idx="131">
                  <c:v>88.61274711633996</c:v>
                </c:pt>
                <c:pt idx="132">
                  <c:v>87.35823381635518</c:v>
                </c:pt>
                <c:pt idx="133">
                  <c:v>86.08346201920132</c:v>
                </c:pt>
                <c:pt idx="134">
                  <c:v>84.79512947488254</c:v>
                </c:pt>
                <c:pt idx="135">
                  <c:v>83.50000000000001</c:v>
                </c:pt>
                <c:pt idx="136">
                  <c:v>82.20487052511749</c:v>
                </c:pt>
                <c:pt idx="137">
                  <c:v>80.9165379807987</c:v>
                </c:pt>
                <c:pt idx="138">
                  <c:v>79.64176618364483</c:v>
                </c:pt>
                <c:pt idx="139">
                  <c:v>78.38725288366003</c:v>
                </c:pt>
                <c:pt idx="140">
                  <c:v>77.15959713348664</c:v>
                </c:pt>
                <c:pt idx="141">
                  <c:v>75.96526713848402</c:v>
                </c:pt>
                <c:pt idx="142">
                  <c:v>74.8105687442822</c:v>
                </c:pt>
                <c:pt idx="143">
                  <c:v>73.7016147153359</c:v>
                </c:pt>
                <c:pt idx="144">
                  <c:v>72.64429495415055</c:v>
                </c:pt>
                <c:pt idx="145">
                  <c:v>71.64424780626923</c:v>
                </c:pt>
                <c:pt idx="146">
                  <c:v>70.70683259082006</c:v>
                </c:pt>
                <c:pt idx="147">
                  <c:v>69.83710349045211</c:v>
                </c:pt>
                <c:pt idx="148">
                  <c:v>69.03978492786557</c:v>
                </c:pt>
                <c:pt idx="149">
                  <c:v>68.31924854889918</c:v>
                </c:pt>
                <c:pt idx="150">
                  <c:v>67.67949192431122</c:v>
                </c:pt>
                <c:pt idx="151">
                  <c:v>67.12411907401668</c:v>
                </c:pt>
                <c:pt idx="152">
                  <c:v>66.65632290866427</c:v>
                </c:pt>
                <c:pt idx="153">
                  <c:v>66.27886967409692</c:v>
                </c:pt>
                <c:pt idx="154">
                  <c:v>65.99408547448007</c:v>
                </c:pt>
                <c:pt idx="155">
                  <c:v>65.80384493975583</c:v>
                </c:pt>
                <c:pt idx="156">
                  <c:v>65.70956209263454</c:v>
                </c:pt>
                <c:pt idx="157">
                  <c:v>65.7121689837516</c:v>
                </c:pt>
                <c:pt idx="158">
                  <c:v>65.78163008367497</c:v>
                </c:pt>
                <c:pt idx="159">
                  <c:v>65.7986926070311</c:v>
                </c:pt>
                <c:pt idx="160">
                  <c:v>66.20142118727739</c:v>
                </c:pt>
                <c:pt idx="161">
                  <c:v>66.69408547448006</c:v>
                </c:pt>
                <c:pt idx="162">
                  <c:v>67.17886967409693</c:v>
                </c:pt>
                <c:pt idx="163">
                  <c:v>67.75632290866425</c:v>
                </c:pt>
                <c:pt idx="164">
                  <c:v>68.42411907401664</c:v>
                </c:pt>
                <c:pt idx="165">
                  <c:v>69.17949192431122</c:v>
                </c:pt>
                <c:pt idx="166">
                  <c:v>70.01924854889916</c:v>
                </c:pt>
                <c:pt idx="167">
                  <c:v>70.93978492786557</c:v>
                </c:pt>
                <c:pt idx="168">
                  <c:v>71.93710349045212</c:v>
                </c:pt>
                <c:pt idx="169">
                  <c:v>73.00683259082005</c:v>
                </c:pt>
                <c:pt idx="170">
                  <c:v>74.14424780626922</c:v>
                </c:pt>
                <c:pt idx="171">
                  <c:v>75.34429495415054</c:v>
                </c:pt>
                <c:pt idx="172">
                  <c:v>76.60161471533588</c:v>
                </c:pt>
                <c:pt idx="173">
                  <c:v>77.91056874428217</c:v>
                </c:pt>
                <c:pt idx="174">
                  <c:v>79.26526713848398</c:v>
                </c:pt>
                <c:pt idx="175">
                  <c:v>80.65959713348659</c:v>
                </c:pt>
                <c:pt idx="176">
                  <c:v>82.08725288366</c:v>
                </c:pt>
                <c:pt idx="177">
                  <c:v>83.54176618364482</c:v>
                </c:pt>
                <c:pt idx="178">
                  <c:v>85.01653798079872</c:v>
                </c:pt>
                <c:pt idx="179">
                  <c:v>86.50487052511751</c:v>
                </c:pt>
                <c:pt idx="180">
                  <c:v>87.99999999999999</c:v>
                </c:pt>
                <c:pt idx="181">
                  <c:v>89.49512947488248</c:v>
                </c:pt>
                <c:pt idx="182">
                  <c:v>90.98346201920131</c:v>
                </c:pt>
                <c:pt idx="183">
                  <c:v>92.45823381635516</c:v>
                </c:pt>
                <c:pt idx="184">
                  <c:v>93.91274711633996</c:v>
                </c:pt>
                <c:pt idx="185">
                  <c:v>95.34040286651336</c:v>
                </c:pt>
                <c:pt idx="186">
                  <c:v>96.73473286151597</c:v>
                </c:pt>
                <c:pt idx="187">
                  <c:v>98.08943125571784</c:v>
                </c:pt>
                <c:pt idx="188">
                  <c:v>99.3983852846641</c:v>
                </c:pt>
                <c:pt idx="189">
                  <c:v>100.65570504584946</c:v>
                </c:pt>
                <c:pt idx="190">
                  <c:v>101.8557521937308</c:v>
                </c:pt>
                <c:pt idx="191">
                  <c:v>102.99316740917993</c:v>
                </c:pt>
                <c:pt idx="192">
                  <c:v>104.06289650954787</c:v>
                </c:pt>
                <c:pt idx="193">
                  <c:v>105.06021507213444</c:v>
                </c:pt>
                <c:pt idx="194">
                  <c:v>105.98075145110083</c:v>
                </c:pt>
                <c:pt idx="195">
                  <c:v>106.82050807568876</c:v>
                </c:pt>
                <c:pt idx="196">
                  <c:v>107.57588092598334</c:v>
                </c:pt>
                <c:pt idx="197">
                  <c:v>108.24367709133574</c:v>
                </c:pt>
                <c:pt idx="198">
                  <c:v>108.82113032590307</c:v>
                </c:pt>
                <c:pt idx="199">
                  <c:v>109.30591452551994</c:v>
                </c:pt>
                <c:pt idx="200">
                  <c:v>109.69615506024417</c:v>
                </c:pt>
                <c:pt idx="201">
                  <c:v>109.99043790736548</c:v>
                </c:pt>
                <c:pt idx="202">
                  <c:v>110.18781654038192</c:v>
                </c:pt>
                <c:pt idx="203">
                  <c:v>110.28781654038191</c:v>
                </c:pt>
                <c:pt idx="204">
                  <c:v>110.29043790736547</c:v>
                </c:pt>
                <c:pt idx="205">
                  <c:v>110.22197468888854</c:v>
                </c:pt>
                <c:pt idx="206">
                  <c:v>110.21831328456709</c:v>
                </c:pt>
                <c:pt idx="207">
                  <c:v>109.83324754656223</c:v>
                </c:pt>
                <c:pt idx="208">
                  <c:v>109.34565189515237</c:v>
                </c:pt>
                <c:pt idx="209">
                  <c:v>108.87588092598335</c:v>
                </c:pt>
                <c:pt idx="210">
                  <c:v>108.32050807568876</c:v>
                </c:pt>
                <c:pt idx="211">
                  <c:v>107.68075145110083</c:v>
                </c:pt>
                <c:pt idx="212">
                  <c:v>106.96021507213446</c:v>
                </c:pt>
                <c:pt idx="213">
                  <c:v>106.16289650954788</c:v>
                </c:pt>
                <c:pt idx="214">
                  <c:v>105.29316740917996</c:v>
                </c:pt>
                <c:pt idx="215">
                  <c:v>104.35575219373081</c:v>
                </c:pt>
                <c:pt idx="216">
                  <c:v>103.35570504584948</c:v>
                </c:pt>
                <c:pt idx="217">
                  <c:v>102.29838528466412</c:v>
                </c:pt>
                <c:pt idx="218">
                  <c:v>101.18943125571785</c:v>
                </c:pt>
                <c:pt idx="219">
                  <c:v>100.034732861516</c:v>
                </c:pt>
                <c:pt idx="220">
                  <c:v>98.84040286651337</c:v>
                </c:pt>
                <c:pt idx="221">
                  <c:v>97.61274711633996</c:v>
                </c:pt>
                <c:pt idx="222">
                  <c:v>96.3582338163552</c:v>
                </c:pt>
                <c:pt idx="223">
                  <c:v>95.08346201920132</c:v>
                </c:pt>
                <c:pt idx="224">
                  <c:v>93.79512947488251</c:v>
                </c:pt>
                <c:pt idx="225">
                  <c:v>92.50000000000001</c:v>
                </c:pt>
                <c:pt idx="226">
                  <c:v>91.20487052511751</c:v>
                </c:pt>
                <c:pt idx="227">
                  <c:v>89.91653798079874</c:v>
                </c:pt>
                <c:pt idx="228">
                  <c:v>88.64176618364483</c:v>
                </c:pt>
                <c:pt idx="229">
                  <c:v>87.38725288366005</c:v>
                </c:pt>
                <c:pt idx="230">
                  <c:v>86.15959713348664</c:v>
                </c:pt>
                <c:pt idx="231">
                  <c:v>84.96526713848397</c:v>
                </c:pt>
                <c:pt idx="232">
                  <c:v>83.81056874428216</c:v>
                </c:pt>
                <c:pt idx="233">
                  <c:v>82.7016147153359</c:v>
                </c:pt>
                <c:pt idx="234">
                  <c:v>81.64429495415055</c:v>
                </c:pt>
                <c:pt idx="235">
                  <c:v>80.64424780626923</c:v>
                </c:pt>
                <c:pt idx="236">
                  <c:v>79.70683259082008</c:v>
                </c:pt>
                <c:pt idx="237">
                  <c:v>78.83710349045211</c:v>
                </c:pt>
                <c:pt idx="238">
                  <c:v>78.03978492786557</c:v>
                </c:pt>
                <c:pt idx="239">
                  <c:v>77.31924854889918</c:v>
                </c:pt>
                <c:pt idx="240">
                  <c:v>76.67949192431125</c:v>
                </c:pt>
                <c:pt idx="241">
                  <c:v>76.12411907401665</c:v>
                </c:pt>
                <c:pt idx="242">
                  <c:v>75.65632290866425</c:v>
                </c:pt>
                <c:pt idx="243">
                  <c:v>75.27886967409692</c:v>
                </c:pt>
                <c:pt idx="244">
                  <c:v>74.99408547448009</c:v>
                </c:pt>
                <c:pt idx="245">
                  <c:v>74.80384493975585</c:v>
                </c:pt>
                <c:pt idx="246">
                  <c:v>74.70956209263454</c:v>
                </c:pt>
                <c:pt idx="247">
                  <c:v>74.71216898375161</c:v>
                </c:pt>
                <c:pt idx="248">
                  <c:v>74.78163008367497</c:v>
                </c:pt>
                <c:pt idx="249">
                  <c:v>74.79869260703107</c:v>
                </c:pt>
                <c:pt idx="250">
                  <c:v>75.20142118727736</c:v>
                </c:pt>
                <c:pt idx="251">
                  <c:v>75.69408547448006</c:v>
                </c:pt>
                <c:pt idx="252">
                  <c:v>76.17886967409693</c:v>
                </c:pt>
                <c:pt idx="253">
                  <c:v>76.75632290866425</c:v>
                </c:pt>
                <c:pt idx="254">
                  <c:v>77.42411907401667</c:v>
                </c:pt>
                <c:pt idx="255">
                  <c:v>78.17949192431124</c:v>
                </c:pt>
                <c:pt idx="256">
                  <c:v>79.01924854889916</c:v>
                </c:pt>
                <c:pt idx="257">
                  <c:v>79.93978492786555</c:v>
                </c:pt>
                <c:pt idx="258">
                  <c:v>80.93710349045209</c:v>
                </c:pt>
                <c:pt idx="259">
                  <c:v>82.00683259082003</c:v>
                </c:pt>
                <c:pt idx="260">
                  <c:v>83.14424780626922</c:v>
                </c:pt>
                <c:pt idx="261">
                  <c:v>84.34429495415053</c:v>
                </c:pt>
                <c:pt idx="262">
                  <c:v>85.60161471533594</c:v>
                </c:pt>
                <c:pt idx="263">
                  <c:v>86.9105687442822</c:v>
                </c:pt>
                <c:pt idx="264">
                  <c:v>88.265267138484</c:v>
                </c:pt>
                <c:pt idx="265">
                  <c:v>89.65959713348661</c:v>
                </c:pt>
                <c:pt idx="266">
                  <c:v>91.08725288366</c:v>
                </c:pt>
                <c:pt idx="267">
                  <c:v>92.54176618364478</c:v>
                </c:pt>
                <c:pt idx="268">
                  <c:v>94.01653798079863</c:v>
                </c:pt>
                <c:pt idx="269">
                  <c:v>95.5048705251175</c:v>
                </c:pt>
                <c:pt idx="270">
                  <c:v>96.99999999999999</c:v>
                </c:pt>
                <c:pt idx="271">
                  <c:v>98.49512947488248</c:v>
                </c:pt>
                <c:pt idx="272">
                  <c:v>99.98346201920134</c:v>
                </c:pt>
                <c:pt idx="273">
                  <c:v>101.45823381635519</c:v>
                </c:pt>
                <c:pt idx="274">
                  <c:v>102.91274711633999</c:v>
                </c:pt>
                <c:pt idx="275">
                  <c:v>104.34040286651336</c:v>
                </c:pt>
                <c:pt idx="276">
                  <c:v>105.73473286151597</c:v>
                </c:pt>
                <c:pt idx="277">
                  <c:v>107.08943125571783</c:v>
                </c:pt>
                <c:pt idx="278">
                  <c:v>108.3983852846641</c:v>
                </c:pt>
                <c:pt idx="279">
                  <c:v>109.65570504584946</c:v>
                </c:pt>
                <c:pt idx="280">
                  <c:v>110.85575219373077</c:v>
                </c:pt>
                <c:pt idx="281">
                  <c:v>111.9931674091799</c:v>
                </c:pt>
                <c:pt idx="282">
                  <c:v>113.06289650954784</c:v>
                </c:pt>
                <c:pt idx="283">
                  <c:v>114.06021507213443</c:v>
                </c:pt>
                <c:pt idx="284">
                  <c:v>114.98075145110083</c:v>
                </c:pt>
                <c:pt idx="285">
                  <c:v>115.82050807568879</c:v>
                </c:pt>
                <c:pt idx="286">
                  <c:v>116.57588092598334</c:v>
                </c:pt>
                <c:pt idx="287">
                  <c:v>117.24367709133575</c:v>
                </c:pt>
                <c:pt idx="288">
                  <c:v>117.82113032590307</c:v>
                </c:pt>
                <c:pt idx="289">
                  <c:v>118.30591452551992</c:v>
                </c:pt>
                <c:pt idx="290">
                  <c:v>118.69615506024415</c:v>
                </c:pt>
                <c:pt idx="291">
                  <c:v>118.99043790736545</c:v>
                </c:pt>
                <c:pt idx="292">
                  <c:v>119.18781654038192</c:v>
                </c:pt>
                <c:pt idx="293">
                  <c:v>119.28781654038191</c:v>
                </c:pt>
                <c:pt idx="294">
                  <c:v>119.29043790736547</c:v>
                </c:pt>
                <c:pt idx="295">
                  <c:v>119.22197468888854</c:v>
                </c:pt>
                <c:pt idx="296">
                  <c:v>119.2183132845671</c:v>
                </c:pt>
                <c:pt idx="297">
                  <c:v>118.83324754656222</c:v>
                </c:pt>
                <c:pt idx="298">
                  <c:v>118.34565189515237</c:v>
                </c:pt>
                <c:pt idx="299">
                  <c:v>117.87588092598337</c:v>
                </c:pt>
                <c:pt idx="300">
                  <c:v>117.32050807568876</c:v>
                </c:pt>
                <c:pt idx="301">
                  <c:v>116.68075145110083</c:v>
                </c:pt>
                <c:pt idx="302">
                  <c:v>115.96021507213446</c:v>
                </c:pt>
                <c:pt idx="303">
                  <c:v>115.1628965095479</c:v>
                </c:pt>
                <c:pt idx="304">
                  <c:v>114.29316740917999</c:v>
                </c:pt>
                <c:pt idx="305">
                  <c:v>113.35575219373078</c:v>
                </c:pt>
                <c:pt idx="306">
                  <c:v>112.35570504584948</c:v>
                </c:pt>
                <c:pt idx="307">
                  <c:v>111.29838528466414</c:v>
                </c:pt>
                <c:pt idx="308">
                  <c:v>110.18943125571779</c:v>
                </c:pt>
                <c:pt idx="309">
                  <c:v>109.034732861516</c:v>
                </c:pt>
                <c:pt idx="310">
                  <c:v>107.84040286651339</c:v>
                </c:pt>
                <c:pt idx="311">
                  <c:v>106.61274711634002</c:v>
                </c:pt>
                <c:pt idx="312">
                  <c:v>105.35823381635522</c:v>
                </c:pt>
                <c:pt idx="313">
                  <c:v>104.08346201920136</c:v>
                </c:pt>
                <c:pt idx="314">
                  <c:v>102.79512947488259</c:v>
                </c:pt>
                <c:pt idx="315">
                  <c:v>101.50000000000001</c:v>
                </c:pt>
                <c:pt idx="316">
                  <c:v>100.20487052511754</c:v>
                </c:pt>
                <c:pt idx="317">
                  <c:v>98.91653798079867</c:v>
                </c:pt>
                <c:pt idx="318">
                  <c:v>97.6417661836448</c:v>
                </c:pt>
                <c:pt idx="319">
                  <c:v>96.38725288366003</c:v>
                </c:pt>
                <c:pt idx="320">
                  <c:v>95.15959713348664</c:v>
                </c:pt>
                <c:pt idx="321">
                  <c:v>93.96526713848404</c:v>
                </c:pt>
                <c:pt idx="322">
                  <c:v>92.81056874428224</c:v>
                </c:pt>
                <c:pt idx="323">
                  <c:v>91.70161471533591</c:v>
                </c:pt>
                <c:pt idx="324">
                  <c:v>90.64429495415055</c:v>
                </c:pt>
                <c:pt idx="325">
                  <c:v>89.64424780626925</c:v>
                </c:pt>
                <c:pt idx="326">
                  <c:v>88.70683259082008</c:v>
                </c:pt>
                <c:pt idx="327">
                  <c:v>87.83710349045211</c:v>
                </c:pt>
                <c:pt idx="328">
                  <c:v>87.03978492786561</c:v>
                </c:pt>
                <c:pt idx="329">
                  <c:v>86.31924854889917</c:v>
                </c:pt>
                <c:pt idx="330">
                  <c:v>85.67949192431125</c:v>
                </c:pt>
                <c:pt idx="331">
                  <c:v>85.12411907401665</c:v>
                </c:pt>
                <c:pt idx="332">
                  <c:v>84.65632290866427</c:v>
                </c:pt>
                <c:pt idx="333">
                  <c:v>84.27886967409694</c:v>
                </c:pt>
                <c:pt idx="334">
                  <c:v>83.99408547448006</c:v>
                </c:pt>
                <c:pt idx="335">
                  <c:v>83.80384493975585</c:v>
                </c:pt>
                <c:pt idx="336">
                  <c:v>83.70956209263454</c:v>
                </c:pt>
                <c:pt idx="337">
                  <c:v>83.7121689837516</c:v>
                </c:pt>
                <c:pt idx="338">
                  <c:v>83.78163008367497</c:v>
                </c:pt>
                <c:pt idx="339">
                  <c:v>83.79869260703109</c:v>
                </c:pt>
                <c:pt idx="340">
                  <c:v>84.20142118727738</c:v>
                </c:pt>
                <c:pt idx="341">
                  <c:v>84.69408547448006</c:v>
                </c:pt>
                <c:pt idx="342">
                  <c:v>85.17886967409693</c:v>
                </c:pt>
                <c:pt idx="343">
                  <c:v>85.75632290866426</c:v>
                </c:pt>
                <c:pt idx="344">
                  <c:v>86.42411907401663</c:v>
                </c:pt>
                <c:pt idx="345">
                  <c:v>87.17949192431124</c:v>
                </c:pt>
                <c:pt idx="346">
                  <c:v>88.01924854889916</c:v>
                </c:pt>
                <c:pt idx="347">
                  <c:v>88.93978492786555</c:v>
                </c:pt>
                <c:pt idx="348">
                  <c:v>89.93710349045209</c:v>
                </c:pt>
                <c:pt idx="349">
                  <c:v>91.00683259082007</c:v>
                </c:pt>
                <c:pt idx="350">
                  <c:v>92.14424780626916</c:v>
                </c:pt>
                <c:pt idx="351">
                  <c:v>93.34429495415051</c:v>
                </c:pt>
                <c:pt idx="352">
                  <c:v>94.60161471533587</c:v>
                </c:pt>
                <c:pt idx="353">
                  <c:v>95.91056874428214</c:v>
                </c:pt>
                <c:pt idx="354">
                  <c:v>97.265267138484</c:v>
                </c:pt>
                <c:pt idx="355">
                  <c:v>98.65959713348661</c:v>
                </c:pt>
                <c:pt idx="356">
                  <c:v>100.08725288366006</c:v>
                </c:pt>
                <c:pt idx="357">
                  <c:v>101.54176618364477</c:v>
                </c:pt>
                <c:pt idx="358">
                  <c:v>103.01653798079872</c:v>
                </c:pt>
                <c:pt idx="359">
                  <c:v>104.50487052511741</c:v>
                </c:pt>
                <c:pt idx="360">
                  <c:v>105.99999999999999</c:v>
                </c:pt>
                <c:pt idx="361">
                  <c:v>107.49512947488248</c:v>
                </c:pt>
                <c:pt idx="362">
                  <c:v>108.98346201920126</c:v>
                </c:pt>
                <c:pt idx="363">
                  <c:v>110.4582338163552</c:v>
                </c:pt>
                <c:pt idx="364">
                  <c:v>111.91274711633997</c:v>
                </c:pt>
              </c:numCache>
            </c:numRef>
          </c:yVal>
          <c:smooth val="0"/>
        </c:ser>
        <c:axId val="21842128"/>
        <c:axId val="62361425"/>
      </c:scatterChart>
      <c:valAx>
        <c:axId val="21842128"/>
        <c:scaling>
          <c:orientation val="minMax"/>
          <c:max val="3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期日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361425"/>
        <c:crosses val="autoZero"/>
        <c:crossBetween val="midCat"/>
        <c:dispUnits/>
        <c:majorUnit val="60"/>
        <c:minorUnit val="30"/>
      </c:valAx>
      <c:valAx>
        <c:axId val="62361425"/>
        <c:scaling>
          <c:orientation val="minMax"/>
          <c:max val="1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販売数量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21842128"/>
        <c:crosses val="autoZero"/>
        <c:crossBetween val="midCat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6"/>
          <c:y val="0.01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57150</xdr:rowOff>
    </xdr:from>
    <xdr:to>
      <xdr:col>6</xdr:col>
      <xdr:colOff>114300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142875" y="400050"/>
        <a:ext cx="39624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200025</xdr:colOff>
      <xdr:row>2</xdr:row>
      <xdr:rowOff>76200</xdr:rowOff>
    </xdr:from>
    <xdr:to>
      <xdr:col>12</xdr:col>
      <xdr:colOff>57150</xdr:colOff>
      <xdr:row>23</xdr:row>
      <xdr:rowOff>85725</xdr:rowOff>
    </xdr:to>
    <xdr:graphicFrame>
      <xdr:nvGraphicFramePr>
        <xdr:cNvPr id="2" name="Chart 2"/>
        <xdr:cNvGraphicFramePr/>
      </xdr:nvGraphicFramePr>
      <xdr:xfrm>
        <a:off x="4191000" y="419100"/>
        <a:ext cx="397192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1</xdr:row>
      <xdr:rowOff>66675</xdr:rowOff>
    </xdr:from>
    <xdr:to>
      <xdr:col>10</xdr:col>
      <xdr:colOff>666750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3438525" y="238125"/>
        <a:ext cx="39624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0.21925</cdr:x>
      <cdr:y>0.157</cdr:y>
    </cdr:from>
    <cdr:to>
      <cdr:x>0.951</cdr:x>
      <cdr:y>0.81025</cdr:y>
    </cdr:to>
    <cdr:sp>
      <cdr:nvSpPr>
        <cdr:cNvPr id="1" name="AutoShape 1"/>
        <cdr:cNvSpPr>
          <a:spLocks/>
        </cdr:cNvSpPr>
      </cdr:nvSpPr>
      <cdr:spPr>
        <a:xfrm>
          <a:off x="990600" y="600075"/>
          <a:ext cx="3333750" cy="2514600"/>
        </a:xfrm>
        <a:custGeom>
          <a:pathLst>
            <a:path h="2457450" w="3267075">
              <a:moveTo>
                <a:pt x="3267075" y="2457450"/>
              </a:moveTo>
              <a:cubicBezTo>
                <a:pt x="3151981" y="2453481"/>
                <a:pt x="3036887" y="2449512"/>
                <a:pt x="2924175" y="2447925"/>
              </a:cubicBezTo>
              <a:cubicBezTo>
                <a:pt x="2811463" y="2446338"/>
                <a:pt x="2701925" y="2447925"/>
                <a:pt x="2590800" y="2447925"/>
              </a:cubicBezTo>
              <a:cubicBezTo>
                <a:pt x="2479675" y="2447925"/>
                <a:pt x="2370137" y="2452688"/>
                <a:pt x="2257425" y="2447925"/>
              </a:cubicBezTo>
              <a:cubicBezTo>
                <a:pt x="2144713" y="2443162"/>
                <a:pt x="2025650" y="2432050"/>
                <a:pt x="1914525" y="2419350"/>
              </a:cubicBezTo>
              <a:cubicBezTo>
                <a:pt x="1803400" y="2406650"/>
                <a:pt x="1701800" y="2392362"/>
                <a:pt x="1590675" y="2371725"/>
              </a:cubicBezTo>
              <a:cubicBezTo>
                <a:pt x="1479550" y="2351088"/>
                <a:pt x="1362075" y="2338388"/>
                <a:pt x="1247775" y="2295525"/>
              </a:cubicBezTo>
              <a:cubicBezTo>
                <a:pt x="1133475" y="2252662"/>
                <a:pt x="1016000" y="2208212"/>
                <a:pt x="904875" y="2114550"/>
              </a:cubicBezTo>
              <a:cubicBezTo>
                <a:pt x="793750" y="2020888"/>
                <a:pt x="665163" y="1849438"/>
                <a:pt x="581025" y="1733550"/>
              </a:cubicBezTo>
              <a:cubicBezTo>
                <a:pt x="496887" y="1617662"/>
                <a:pt x="457200" y="1546225"/>
                <a:pt x="400050" y="1419225"/>
              </a:cubicBezTo>
              <a:cubicBezTo>
                <a:pt x="342900" y="1292225"/>
                <a:pt x="292100" y="1150937"/>
                <a:pt x="238125" y="971550"/>
              </a:cubicBezTo>
              <a:cubicBezTo>
                <a:pt x="184150" y="792163"/>
                <a:pt x="115887" y="504825"/>
                <a:pt x="76200" y="342900"/>
              </a:cubicBezTo>
              <a:cubicBezTo>
                <a:pt x="36513" y="180975"/>
                <a:pt x="18256" y="90487"/>
                <a:pt x="0" y="0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1</xdr:row>
      <xdr:rowOff>161925</xdr:rowOff>
    </xdr:from>
    <xdr:to>
      <xdr:col>10</xdr:col>
      <xdr:colOff>209550</xdr:colOff>
      <xdr:row>16</xdr:row>
      <xdr:rowOff>228600</xdr:rowOff>
    </xdr:to>
    <xdr:graphicFrame>
      <xdr:nvGraphicFramePr>
        <xdr:cNvPr id="1" name="Chart 1"/>
        <xdr:cNvGraphicFramePr/>
      </xdr:nvGraphicFramePr>
      <xdr:xfrm>
        <a:off x="3314700" y="381000"/>
        <a:ext cx="45529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</xdr:row>
      <xdr:rowOff>123825</xdr:rowOff>
    </xdr:from>
    <xdr:to>
      <xdr:col>8</xdr:col>
      <xdr:colOff>561975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1495425" y="638175"/>
        <a:ext cx="41433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</xdr:row>
      <xdr:rowOff>123825</xdr:rowOff>
    </xdr:from>
    <xdr:to>
      <xdr:col>8</xdr:col>
      <xdr:colOff>561975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1495425" y="638175"/>
        <a:ext cx="41433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4</xdr:row>
      <xdr:rowOff>114300</xdr:rowOff>
    </xdr:from>
    <xdr:to>
      <xdr:col>9</xdr:col>
      <xdr:colOff>638175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1876425" y="800100"/>
        <a:ext cx="41433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4</xdr:row>
      <xdr:rowOff>114300</xdr:rowOff>
    </xdr:from>
    <xdr:to>
      <xdr:col>9</xdr:col>
      <xdr:colOff>638175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1876425" y="800100"/>
        <a:ext cx="41433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4</xdr:row>
      <xdr:rowOff>104775</xdr:rowOff>
    </xdr:from>
    <xdr:to>
      <xdr:col>12</xdr:col>
      <xdr:colOff>304800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1552575" y="790575"/>
        <a:ext cx="41433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1">
      <selection activeCell="A1" sqref="A1"/>
    </sheetView>
  </sheetViews>
  <sheetFormatPr defaultColWidth="9.00390625" defaultRowHeight="13.5"/>
  <cols>
    <col min="2" max="2" width="7.375" style="0" customWidth="1"/>
  </cols>
  <sheetData>
    <row r="1" ht="13.5">
      <c r="C1" t="s">
        <v>54</v>
      </c>
    </row>
    <row r="2" spans="1:5" ht="13.5">
      <c r="A2" t="s">
        <v>55</v>
      </c>
      <c r="B2" t="s">
        <v>56</v>
      </c>
      <c r="C2" t="s">
        <v>57</v>
      </c>
      <c r="D2" t="s">
        <v>58</v>
      </c>
      <c r="E2" t="s">
        <v>59</v>
      </c>
    </row>
    <row r="3" spans="1:2" ht="13.5">
      <c r="A3">
        <v>1</v>
      </c>
      <c r="B3" s="8">
        <f aca="true" ca="1" t="shared" si="0" ref="B3:B34">50+SIN(2*PI()/6*A3)*5+RAND()*6</f>
        <v>59.6788126289819</v>
      </c>
    </row>
    <row r="4" spans="1:2" ht="13.5">
      <c r="A4">
        <v>1.2</v>
      </c>
      <c r="B4" s="8">
        <f ca="1" t="shared" si="0"/>
        <v>57.20916676079514</v>
      </c>
    </row>
    <row r="5" spans="1:2" ht="13.5">
      <c r="A5">
        <v>1.4</v>
      </c>
      <c r="B5" s="8">
        <f ca="1" t="shared" si="0"/>
        <v>56.13487297345607</v>
      </c>
    </row>
    <row r="6" spans="1:5" ht="13.5">
      <c r="A6">
        <v>1.6</v>
      </c>
      <c r="B6" s="8">
        <f ca="1" t="shared" si="0"/>
        <v>58.63679259249207</v>
      </c>
      <c r="C6" s="8"/>
      <c r="D6" s="8"/>
      <c r="E6" s="8"/>
    </row>
    <row r="7" spans="1:5" ht="13.5">
      <c r="A7">
        <v>1.8</v>
      </c>
      <c r="B7" s="8">
        <f ca="1" t="shared" si="0"/>
        <v>59.41815652031628</v>
      </c>
      <c r="C7" s="8"/>
      <c r="D7" s="8"/>
      <c r="E7" s="8"/>
    </row>
    <row r="8" spans="1:5" ht="13.5">
      <c r="A8">
        <v>2</v>
      </c>
      <c r="B8" s="8">
        <f ca="1" t="shared" si="0"/>
        <v>57.298074232361955</v>
      </c>
      <c r="C8" s="8"/>
      <c r="D8" s="8"/>
      <c r="E8" s="8"/>
    </row>
    <row r="9" spans="1:5" ht="13.5">
      <c r="A9">
        <v>2.2</v>
      </c>
      <c r="B9" s="8">
        <f ca="1" t="shared" si="0"/>
        <v>57.62258053520614</v>
      </c>
      <c r="C9" s="8"/>
      <c r="D9" s="8"/>
      <c r="E9" s="8"/>
    </row>
    <row r="10" spans="1:5" ht="13.5">
      <c r="A10">
        <v>2.4</v>
      </c>
      <c r="B10" s="8">
        <f ca="1" t="shared" si="0"/>
        <v>57.03240557039403</v>
      </c>
      <c r="C10" s="8"/>
      <c r="D10" s="8"/>
      <c r="E10" s="8"/>
    </row>
    <row r="11" spans="1:5" ht="13.5">
      <c r="A11">
        <v>2.6</v>
      </c>
      <c r="B11" s="8">
        <f ca="1" t="shared" si="0"/>
        <v>54.77550202120255</v>
      </c>
      <c r="C11" s="8"/>
      <c r="D11" s="8"/>
      <c r="E11" s="8"/>
    </row>
    <row r="12" spans="1:5" ht="13.5">
      <c r="A12">
        <v>2.8</v>
      </c>
      <c r="B12" s="8">
        <f ca="1" t="shared" si="0"/>
        <v>53.49986143045656</v>
      </c>
      <c r="C12" s="8"/>
      <c r="D12" s="8"/>
      <c r="E12" s="8"/>
    </row>
    <row r="13" spans="1:5" ht="13.5">
      <c r="A13">
        <v>3</v>
      </c>
      <c r="B13" s="8">
        <f ca="1" t="shared" si="0"/>
        <v>52.894370923557744</v>
      </c>
      <c r="C13" s="8"/>
      <c r="D13" s="8"/>
      <c r="E13" s="8"/>
    </row>
    <row r="14" spans="1:5" ht="13.5">
      <c r="A14">
        <v>3.2</v>
      </c>
      <c r="B14" s="8">
        <f ca="1" t="shared" si="0"/>
        <v>54.12396332110107</v>
      </c>
      <c r="C14" s="8"/>
      <c r="D14" s="8"/>
      <c r="E14" s="8"/>
    </row>
    <row r="15" spans="1:5" ht="13.5">
      <c r="A15">
        <v>3.4</v>
      </c>
      <c r="B15" s="8">
        <f ca="1" t="shared" si="0"/>
        <v>48.42005502015665</v>
      </c>
      <c r="C15" s="8"/>
      <c r="D15" s="8"/>
      <c r="E15" s="8">
        <f aca="true" t="shared" si="1" ref="E15:E46">SUM(B3:B14)/12</f>
        <v>56.52704662586012</v>
      </c>
    </row>
    <row r="16" spans="1:5" ht="13.5">
      <c r="A16">
        <v>3.6</v>
      </c>
      <c r="B16" s="8">
        <f ca="1" t="shared" si="0"/>
        <v>52.649410613765454</v>
      </c>
      <c r="C16" s="8"/>
      <c r="D16" s="8"/>
      <c r="E16" s="8">
        <f t="shared" si="1"/>
        <v>55.588816825124674</v>
      </c>
    </row>
    <row r="17" spans="1:5" ht="13.5">
      <c r="A17">
        <v>3.8</v>
      </c>
      <c r="B17" s="8">
        <f ca="1" t="shared" si="0"/>
        <v>46.98817729753891</v>
      </c>
      <c r="C17" s="8"/>
      <c r="D17" s="8"/>
      <c r="E17" s="8">
        <f t="shared" si="1"/>
        <v>55.208837146205546</v>
      </c>
    </row>
    <row r="18" spans="1:5" ht="13.5">
      <c r="A18">
        <v>4</v>
      </c>
      <c r="B18" s="8">
        <f ca="1" t="shared" si="0"/>
        <v>50.704911913089035</v>
      </c>
      <c r="C18" s="8">
        <f aca="true" t="shared" si="2" ref="C18:C49">SUM(B3:B17)/15</f>
        <v>55.09214682945216</v>
      </c>
      <c r="D18" s="8"/>
      <c r="E18" s="8">
        <f t="shared" si="1"/>
        <v>54.44661250654578</v>
      </c>
    </row>
    <row r="19" spans="1:5" ht="13.5">
      <c r="A19">
        <v>4.2</v>
      </c>
      <c r="B19" s="8">
        <f ca="1" t="shared" si="0"/>
        <v>49.97467399556518</v>
      </c>
      <c r="C19" s="8">
        <f t="shared" si="2"/>
        <v>54.49388678172597</v>
      </c>
      <c r="D19" s="8"/>
      <c r="E19" s="8">
        <f t="shared" si="1"/>
        <v>53.785622449928866</v>
      </c>
    </row>
    <row r="20" spans="1:5" ht="13.5">
      <c r="A20">
        <v>4.4</v>
      </c>
      <c r="B20" s="8">
        <f ca="1" t="shared" si="0"/>
        <v>47.75116408784834</v>
      </c>
      <c r="C20" s="8">
        <f t="shared" si="2"/>
        <v>54.01158726404398</v>
      </c>
      <c r="D20" s="8"/>
      <c r="E20" s="8">
        <f t="shared" si="1"/>
        <v>52.99866557286629</v>
      </c>
    </row>
    <row r="21" spans="1:5" ht="13.5">
      <c r="A21">
        <v>4.6</v>
      </c>
      <c r="B21" s="8">
        <f ca="1" t="shared" si="0"/>
        <v>49.245281162400396</v>
      </c>
      <c r="C21" s="8">
        <f t="shared" si="2"/>
        <v>53.452673338336794</v>
      </c>
      <c r="D21" s="8"/>
      <c r="E21" s="8">
        <f t="shared" si="1"/>
        <v>52.203089727490145</v>
      </c>
    </row>
    <row r="22" spans="1:5" ht="13.5">
      <c r="A22">
        <v>4.8</v>
      </c>
      <c r="B22" s="8">
        <f ca="1" t="shared" si="0"/>
        <v>46.02399002063257</v>
      </c>
      <c r="C22" s="8">
        <f t="shared" si="2"/>
        <v>52.82657257633069</v>
      </c>
      <c r="D22" s="8"/>
      <c r="E22" s="8">
        <f t="shared" si="1"/>
        <v>51.50498144642299</v>
      </c>
    </row>
    <row r="23" spans="1:5" ht="13.5">
      <c r="A23">
        <v>5</v>
      </c>
      <c r="B23" s="8">
        <f ca="1" t="shared" si="0"/>
        <v>48.2519255709758</v>
      </c>
      <c r="C23" s="8">
        <f t="shared" si="2"/>
        <v>51.93362814301845</v>
      </c>
      <c r="D23" s="8"/>
      <c r="E23" s="8">
        <f t="shared" si="1"/>
        <v>50.587613483942874</v>
      </c>
    </row>
    <row r="24" spans="1:5" ht="13.5">
      <c r="A24">
        <v>5.2</v>
      </c>
      <c r="B24" s="8">
        <f ca="1" t="shared" si="0"/>
        <v>49.37871012354155</v>
      </c>
      <c r="C24" s="8">
        <f t="shared" si="2"/>
        <v>51.3305515655927</v>
      </c>
      <c r="D24" s="8"/>
      <c r="E24" s="8">
        <f t="shared" si="1"/>
        <v>50.043982113090635</v>
      </c>
    </row>
    <row r="25" spans="1:5" ht="13.5">
      <c r="A25">
        <v>5.4</v>
      </c>
      <c r="B25" s="8">
        <f ca="1" t="shared" si="0"/>
        <v>50.39177490057687</v>
      </c>
      <c r="C25" s="8">
        <f t="shared" si="2"/>
        <v>50.78096020481505</v>
      </c>
      <c r="D25" s="8"/>
      <c r="E25" s="8">
        <f t="shared" si="1"/>
        <v>49.70055283751439</v>
      </c>
    </row>
    <row r="26" spans="1:5" ht="13.5">
      <c r="A26">
        <v>5.6</v>
      </c>
      <c r="B26" s="8">
        <f ca="1" t="shared" si="0"/>
        <v>51.93962875466472</v>
      </c>
      <c r="C26" s="8">
        <f t="shared" si="2"/>
        <v>50.33825149349391</v>
      </c>
      <c r="D26" s="8"/>
      <c r="E26" s="8">
        <f t="shared" si="1"/>
        <v>49.49200316893265</v>
      </c>
    </row>
    <row r="27" spans="1:5" ht="13.5">
      <c r="A27">
        <v>5.8</v>
      </c>
      <c r="B27" s="8">
        <f ca="1" t="shared" si="0"/>
        <v>54.60685107988157</v>
      </c>
      <c r="C27" s="8">
        <f t="shared" si="2"/>
        <v>50.149193275724706</v>
      </c>
      <c r="D27" s="8"/>
      <c r="E27" s="8">
        <f t="shared" si="1"/>
        <v>49.30997528839629</v>
      </c>
    </row>
    <row r="28" spans="1:5" ht="13.5">
      <c r="A28">
        <v>6</v>
      </c>
      <c r="B28" s="8">
        <f ca="1" t="shared" si="0"/>
        <v>50.95548193895432</v>
      </c>
      <c r="C28" s="8">
        <f t="shared" si="2"/>
        <v>50.222992585686384</v>
      </c>
      <c r="D28" s="8"/>
      <c r="E28" s="8">
        <f t="shared" si="1"/>
        <v>49.8255416267067</v>
      </c>
    </row>
    <row r="29" spans="1:5" ht="13.5">
      <c r="A29">
        <v>6.2</v>
      </c>
      <c r="B29" s="8">
        <f ca="1" t="shared" si="0"/>
        <v>51.52939587846176</v>
      </c>
      <c r="C29" s="8">
        <f t="shared" si="2"/>
        <v>50.093733320046155</v>
      </c>
      <c r="D29" s="8"/>
      <c r="E29" s="8">
        <f t="shared" si="1"/>
        <v>49.68438090380578</v>
      </c>
    </row>
    <row r="30" spans="1:5" ht="13.5">
      <c r="A30">
        <v>6.4</v>
      </c>
      <c r="B30" s="8">
        <f ca="1" t="shared" si="0"/>
        <v>52.830020120829126</v>
      </c>
      <c r="C30" s="8">
        <f t="shared" si="2"/>
        <v>49.92076215720354</v>
      </c>
      <c r="D30" s="8"/>
      <c r="E30" s="8">
        <f t="shared" si="1"/>
        <v>50.06281578554934</v>
      </c>
    </row>
    <row r="31" spans="1:5" ht="13.5">
      <c r="A31">
        <v>6.6</v>
      </c>
      <c r="B31" s="8">
        <f ca="1" t="shared" si="0"/>
        <v>57.75003650988932</v>
      </c>
      <c r="C31" s="8">
        <f t="shared" si="2"/>
        <v>50.214759830581706</v>
      </c>
      <c r="D31" s="8"/>
      <c r="E31" s="8">
        <f t="shared" si="1"/>
        <v>50.23990813619435</v>
      </c>
    </row>
    <row r="32" spans="1:5" ht="13.5">
      <c r="A32">
        <v>6.8</v>
      </c>
      <c r="B32" s="8">
        <f ca="1" t="shared" si="0"/>
        <v>54.19819217438758</v>
      </c>
      <c r="C32" s="8">
        <f t="shared" si="2"/>
        <v>50.55480155698997</v>
      </c>
      <c r="D32" s="8"/>
      <c r="E32" s="8">
        <f t="shared" si="1"/>
        <v>50.88785501238803</v>
      </c>
    </row>
    <row r="33" spans="1:5" ht="13.5">
      <c r="A33">
        <v>7</v>
      </c>
      <c r="B33" s="8">
        <f ca="1" t="shared" si="0"/>
        <v>58.81133593894913</v>
      </c>
      <c r="C33" s="8">
        <f t="shared" si="2"/>
        <v>51.03546921544655</v>
      </c>
      <c r="D33" s="8">
        <f aca="true" t="shared" si="3" ref="D33:D64">SUM(B3:B32)/30</f>
        <v>53.06380802244936</v>
      </c>
      <c r="E33" s="8">
        <f t="shared" si="1"/>
        <v>51.42510735293297</v>
      </c>
    </row>
    <row r="34" spans="1:5" ht="13.5">
      <c r="A34">
        <v>7.2</v>
      </c>
      <c r="B34" s="8">
        <f ca="1" t="shared" si="0"/>
        <v>56.35683619429852</v>
      </c>
      <c r="C34" s="8">
        <f t="shared" si="2"/>
        <v>51.575897483837224</v>
      </c>
      <c r="D34" s="8">
        <f t="shared" si="3"/>
        <v>53.03489213278159</v>
      </c>
      <c r="E34" s="8">
        <f t="shared" si="1"/>
        <v>52.22227858431203</v>
      </c>
    </row>
    <row r="35" spans="1:5" ht="13.5">
      <c r="A35">
        <v>7.4</v>
      </c>
      <c r="B35" s="8">
        <f aca="true" ca="1" t="shared" si="4" ref="B35:B66">50+SIN(2*PI()/6*A35)*5+RAND()*6</f>
        <v>59.003170191180004</v>
      </c>
      <c r="C35" s="8">
        <f t="shared" si="2"/>
        <v>52.00137496375278</v>
      </c>
      <c r="D35" s="8">
        <f t="shared" si="3"/>
        <v>53.006481113898374</v>
      </c>
      <c r="E35" s="8">
        <f t="shared" si="1"/>
        <v>53.083349098784176</v>
      </c>
    </row>
    <row r="36" spans="1:5" ht="13.5">
      <c r="A36">
        <v>7.6</v>
      </c>
      <c r="B36" s="8">
        <f ca="1" t="shared" si="4"/>
        <v>60.197803203381326</v>
      </c>
      <c r="C36" s="8">
        <f t="shared" si="2"/>
        <v>52.75150870397489</v>
      </c>
      <c r="D36" s="8">
        <f t="shared" si="3"/>
        <v>53.10209102115584</v>
      </c>
      <c r="E36" s="8">
        <f t="shared" si="1"/>
        <v>53.979286150467864</v>
      </c>
    </row>
    <row r="37" spans="1:5" ht="13.5">
      <c r="A37">
        <v>7.8</v>
      </c>
      <c r="B37" s="8">
        <f ca="1" t="shared" si="4"/>
        <v>58.9780226738791</v>
      </c>
      <c r="C37" s="8">
        <f t="shared" si="2"/>
        <v>53.481676840040286</v>
      </c>
      <c r="D37" s="8">
        <f t="shared" si="3"/>
        <v>53.154124708185485</v>
      </c>
      <c r="E37" s="8">
        <f t="shared" si="1"/>
        <v>54.88087724045453</v>
      </c>
    </row>
    <row r="38" spans="1:5" ht="13.5">
      <c r="A38">
        <v>8</v>
      </c>
      <c r="B38" s="8">
        <f ca="1" t="shared" si="4"/>
        <v>55.49151431483009</v>
      </c>
      <c r="C38" s="8">
        <f t="shared" si="2"/>
        <v>54.34527901692338</v>
      </c>
      <c r="D38" s="8">
        <f t="shared" si="3"/>
        <v>53.139453579970905</v>
      </c>
      <c r="E38" s="8">
        <f t="shared" si="1"/>
        <v>55.59639788822971</v>
      </c>
    </row>
    <row r="39" spans="1:5" ht="13.5">
      <c r="A39">
        <v>8.2</v>
      </c>
      <c r="B39" s="8">
        <f ca="1" t="shared" si="4"/>
        <v>54.69323957125579</v>
      </c>
      <c r="C39" s="8">
        <f t="shared" si="2"/>
        <v>54.827918266513656</v>
      </c>
      <c r="D39" s="8">
        <f t="shared" si="3"/>
        <v>53.079234916053174</v>
      </c>
      <c r="E39" s="8">
        <f t="shared" si="1"/>
        <v>55.89238835157681</v>
      </c>
    </row>
    <row r="40" spans="1:5" ht="13.5">
      <c r="A40">
        <v>8.4</v>
      </c>
      <c r="B40" s="8">
        <f ca="1" t="shared" si="4"/>
        <v>58.33794360775344</v>
      </c>
      <c r="C40" s="8">
        <f t="shared" si="2"/>
        <v>55.18222022969462</v>
      </c>
      <c r="D40" s="8">
        <f t="shared" si="3"/>
        <v>52.98159021725483</v>
      </c>
      <c r="E40" s="8">
        <f t="shared" si="1"/>
        <v>55.899587392524666</v>
      </c>
    </row>
    <row r="41" spans="1:5" ht="13.5">
      <c r="A41">
        <v>8.6</v>
      </c>
      <c r="B41" s="8">
        <f ca="1" t="shared" si="4"/>
        <v>57.00305996509699</v>
      </c>
      <c r="C41" s="8">
        <f t="shared" si="2"/>
        <v>55.71196481017305</v>
      </c>
      <c r="D41" s="8">
        <f t="shared" si="3"/>
        <v>53.02510815183348</v>
      </c>
      <c r="E41" s="8">
        <f t="shared" si="1"/>
        <v>56.51479253159126</v>
      </c>
    </row>
    <row r="42" spans="1:5" ht="13.5">
      <c r="A42">
        <v>8.8</v>
      </c>
      <c r="B42" s="8">
        <f ca="1" t="shared" si="4"/>
        <v>55.14296474407248</v>
      </c>
      <c r="C42" s="8">
        <f t="shared" si="2"/>
        <v>56.049526890868535</v>
      </c>
      <c r="D42" s="8">
        <f t="shared" si="3"/>
        <v>53.099360083296624</v>
      </c>
      <c r="E42" s="8">
        <f t="shared" si="1"/>
        <v>56.97093120547754</v>
      </c>
    </row>
    <row r="43" spans="1:5" ht="13.5">
      <c r="A43">
        <v>9</v>
      </c>
      <c r="B43" s="8">
        <f ca="1" t="shared" si="4"/>
        <v>53.91995286239498</v>
      </c>
      <c r="C43" s="8">
        <f t="shared" si="2"/>
        <v>56.085267801814595</v>
      </c>
      <c r="D43" s="8">
        <f t="shared" si="3"/>
        <v>53.1541301937505</v>
      </c>
      <c r="E43" s="8">
        <f t="shared" si="1"/>
        <v>57.16367659074782</v>
      </c>
    </row>
    <row r="44" spans="1:5" ht="13.5">
      <c r="A44">
        <v>9.2</v>
      </c>
      <c r="B44" s="8">
        <f ca="1" t="shared" si="4"/>
        <v>50.14300410991018</v>
      </c>
      <c r="C44" s="8">
        <f t="shared" si="2"/>
        <v>56.282899196710645</v>
      </c>
      <c r="D44" s="8">
        <f t="shared" si="3"/>
        <v>53.18831625837841</v>
      </c>
      <c r="E44" s="8">
        <f t="shared" si="1"/>
        <v>56.84450295345662</v>
      </c>
    </row>
    <row r="45" spans="1:5" ht="13.5">
      <c r="A45">
        <v>9.4</v>
      </c>
      <c r="B45" s="8">
        <f ca="1" t="shared" si="4"/>
        <v>51.88790440788347</v>
      </c>
      <c r="C45" s="8">
        <f t="shared" si="2"/>
        <v>56.190473078807216</v>
      </c>
      <c r="D45" s="8">
        <f t="shared" si="3"/>
        <v>53.05561761800538</v>
      </c>
      <c r="E45" s="8">
        <f t="shared" si="1"/>
        <v>56.50657061475018</v>
      </c>
    </row>
    <row r="46" spans="1:5" ht="13.5">
      <c r="A46">
        <v>9.6</v>
      </c>
      <c r="B46" s="8">
        <f ca="1" t="shared" si="4"/>
        <v>50.73385947781396</v>
      </c>
      <c r="C46" s="8">
        <f t="shared" si="2"/>
        <v>56.12766536461083</v>
      </c>
      <c r="D46" s="8">
        <f t="shared" si="3"/>
        <v>53.17121259759627</v>
      </c>
      <c r="E46" s="8">
        <f t="shared" si="1"/>
        <v>55.92961798716137</v>
      </c>
    </row>
    <row r="47" spans="1:5" ht="13.5">
      <c r="A47">
        <v>9.8</v>
      </c>
      <c r="B47" s="8">
        <f ca="1" t="shared" si="4"/>
        <v>50.6328900340299</v>
      </c>
      <c r="C47" s="8">
        <f t="shared" si="2"/>
        <v>55.659920229139146</v>
      </c>
      <c r="D47" s="8">
        <f t="shared" si="3"/>
        <v>53.10736089306455</v>
      </c>
      <c r="E47" s="8">
        <f aca="true" t="shared" si="5" ref="E47:E78">SUM(B35:B46)/12</f>
        <v>55.461036594120976</v>
      </c>
    </row>
    <row r="48" spans="1:5" ht="13.5">
      <c r="A48">
        <v>10</v>
      </c>
      <c r="B48" s="8">
        <f ca="1" t="shared" si="4"/>
        <v>46.94348138682416</v>
      </c>
      <c r="C48" s="8">
        <f t="shared" si="2"/>
        <v>55.42223341978197</v>
      </c>
      <c r="D48" s="8">
        <f t="shared" si="3"/>
        <v>53.22885131761426</v>
      </c>
      <c r="E48" s="8">
        <f t="shared" si="5"/>
        <v>54.76351324769181</v>
      </c>
    </row>
    <row r="49" spans="1:5" ht="13.5">
      <c r="A49">
        <v>10.2</v>
      </c>
      <c r="B49" s="8">
        <f ca="1" t="shared" si="4"/>
        <v>46.05278997511743</v>
      </c>
      <c r="C49" s="8">
        <f t="shared" si="2"/>
        <v>54.63104311630696</v>
      </c>
      <c r="D49" s="8">
        <f t="shared" si="3"/>
        <v>53.1034703000721</v>
      </c>
      <c r="E49" s="8">
        <f t="shared" si="5"/>
        <v>53.658986429645374</v>
      </c>
    </row>
    <row r="50" spans="1:5" ht="13.5">
      <c r="A50">
        <v>10.4</v>
      </c>
      <c r="B50" s="8">
        <f ca="1" t="shared" si="4"/>
        <v>45.235703983942834</v>
      </c>
      <c r="C50" s="8">
        <f aca="true" t="shared" si="6" ref="C50:C81">SUM(B35:B49)/15</f>
        <v>53.94410670169488</v>
      </c>
      <c r="D50" s="8">
        <f t="shared" si="3"/>
        <v>52.97274083272384</v>
      </c>
      <c r="E50" s="8">
        <f t="shared" si="5"/>
        <v>52.58188370474857</v>
      </c>
    </row>
    <row r="51" spans="1:5" ht="13.5">
      <c r="A51">
        <v>10.6</v>
      </c>
      <c r="B51" s="8">
        <f ca="1" t="shared" si="4"/>
        <v>45.31655841669938</v>
      </c>
      <c r="C51" s="8">
        <f t="shared" si="6"/>
        <v>53.02627562121241</v>
      </c>
      <c r="D51" s="8">
        <f t="shared" si="3"/>
        <v>52.88889216259365</v>
      </c>
      <c r="E51" s="8">
        <f t="shared" si="5"/>
        <v>51.7272328438413</v>
      </c>
    </row>
    <row r="52" spans="1:5" ht="13.5">
      <c r="A52">
        <v>10.8</v>
      </c>
      <c r="B52" s="8">
        <f ca="1" t="shared" si="4"/>
        <v>48.014044505293285</v>
      </c>
      <c r="C52" s="8">
        <f t="shared" si="6"/>
        <v>52.034192635433605</v>
      </c>
      <c r="D52" s="8">
        <f t="shared" si="3"/>
        <v>52.757934737736946</v>
      </c>
      <c r="E52" s="8">
        <f t="shared" si="5"/>
        <v>50.94584274762826</v>
      </c>
    </row>
    <row r="53" spans="1:5" ht="13.5">
      <c r="A53">
        <v>11</v>
      </c>
      <c r="B53" s="8">
        <f ca="1" t="shared" si="4"/>
        <v>49.945855308943116</v>
      </c>
      <c r="C53" s="8">
        <f t="shared" si="6"/>
        <v>51.303260757527894</v>
      </c>
      <c r="D53" s="8">
        <f t="shared" si="3"/>
        <v>52.82426988722563</v>
      </c>
      <c r="E53" s="8">
        <f t="shared" si="5"/>
        <v>50.08551782242326</v>
      </c>
    </row>
    <row r="54" spans="1:5" ht="13.5">
      <c r="A54">
        <v>11.2</v>
      </c>
      <c r="B54" s="8">
        <f ca="1" t="shared" si="4"/>
        <v>51.594796190900745</v>
      </c>
      <c r="C54" s="8">
        <f t="shared" si="6"/>
        <v>50.93355015713543</v>
      </c>
      <c r="D54" s="8">
        <f t="shared" si="3"/>
        <v>52.88073421182454</v>
      </c>
      <c r="E54" s="8">
        <f t="shared" si="5"/>
        <v>49.49741743441043</v>
      </c>
    </row>
    <row r="55" spans="1:5" ht="13.5">
      <c r="A55">
        <v>11.4</v>
      </c>
      <c r="B55" s="8">
        <f ca="1" t="shared" si="4"/>
        <v>47.4925181695237</v>
      </c>
      <c r="C55" s="8">
        <f t="shared" si="6"/>
        <v>50.72698726511176</v>
      </c>
      <c r="D55" s="8">
        <f t="shared" si="3"/>
        <v>52.95460374740318</v>
      </c>
      <c r="E55" s="8">
        <f t="shared" si="5"/>
        <v>49.201736721646114</v>
      </c>
    </row>
    <row r="56" spans="1:5" ht="13.5">
      <c r="A56">
        <v>11.6</v>
      </c>
      <c r="B56" s="8">
        <f ca="1" t="shared" si="4"/>
        <v>50.03865008179495</v>
      </c>
      <c r="C56" s="8">
        <f t="shared" si="6"/>
        <v>50.00395890256311</v>
      </c>
      <c r="D56" s="8">
        <f t="shared" si="3"/>
        <v>52.85796185636807</v>
      </c>
      <c r="E56" s="8">
        <f t="shared" si="5"/>
        <v>48.66611716390684</v>
      </c>
    </row>
    <row r="57" spans="1:5" ht="13.5">
      <c r="A57">
        <v>11.8</v>
      </c>
      <c r="B57" s="8">
        <f ca="1" t="shared" si="4"/>
        <v>51.09014300402861</v>
      </c>
      <c r="C57" s="8">
        <f t="shared" si="6"/>
        <v>49.539664910342964</v>
      </c>
      <c r="D57" s="8">
        <f t="shared" si="3"/>
        <v>52.79459590060574</v>
      </c>
      <c r="E57" s="8">
        <f t="shared" si="5"/>
        <v>48.657420994897244</v>
      </c>
    </row>
    <row r="58" spans="1:5" ht="13.5">
      <c r="A58">
        <v>12</v>
      </c>
      <c r="B58" s="8">
        <f ca="1" t="shared" si="4"/>
        <v>53.845192023316045</v>
      </c>
      <c r="C58" s="8">
        <f t="shared" si="6"/>
        <v>49.26947679434004</v>
      </c>
      <c r="D58" s="8">
        <f t="shared" si="3"/>
        <v>52.67737229807731</v>
      </c>
      <c r="E58" s="8">
        <f t="shared" si="5"/>
        <v>48.59094087790934</v>
      </c>
    </row>
    <row r="59" spans="1:5" ht="13.5">
      <c r="A59">
        <v>12.2</v>
      </c>
      <c r="B59" s="8">
        <f ca="1" t="shared" si="4"/>
        <v>52.63805962353414</v>
      </c>
      <c r="C59" s="8">
        <f t="shared" si="6"/>
        <v>49.264492738401444</v>
      </c>
      <c r="D59" s="8">
        <f t="shared" si="3"/>
        <v>52.77369596755603</v>
      </c>
      <c r="E59" s="8">
        <f t="shared" si="5"/>
        <v>48.85021859003451</v>
      </c>
    </row>
    <row r="60" spans="1:5" ht="13.5">
      <c r="A60">
        <v>12.4</v>
      </c>
      <c r="B60" s="8">
        <f ca="1" t="shared" si="4"/>
        <v>55.30791469910291</v>
      </c>
      <c r="C60" s="8">
        <f t="shared" si="6"/>
        <v>49.430829772643044</v>
      </c>
      <c r="D60" s="8">
        <f t="shared" si="3"/>
        <v>52.81065142572512</v>
      </c>
      <c r="E60" s="8">
        <f t="shared" si="5"/>
        <v>49.017316055826534</v>
      </c>
    </row>
    <row r="61" spans="1:5" ht="13.5">
      <c r="A61">
        <v>12.6</v>
      </c>
      <c r="B61" s="8">
        <f ca="1" t="shared" si="4"/>
        <v>54.95726214016174</v>
      </c>
      <c r="C61" s="8">
        <f t="shared" si="6"/>
        <v>49.65883045872434</v>
      </c>
      <c r="D61" s="8">
        <f t="shared" si="3"/>
        <v>52.89324791166757</v>
      </c>
      <c r="E61" s="8">
        <f t="shared" si="5"/>
        <v>49.714352165183094</v>
      </c>
    </row>
    <row r="62" spans="1:5" ht="13.5">
      <c r="A62">
        <v>12.8</v>
      </c>
      <c r="B62" s="8">
        <f ca="1" t="shared" si="4"/>
        <v>58.951959906673636</v>
      </c>
      <c r="C62" s="8">
        <f t="shared" si="6"/>
        <v>49.94039063621419</v>
      </c>
      <c r="D62" s="8">
        <f t="shared" si="3"/>
        <v>52.800155432676654</v>
      </c>
      <c r="E62" s="8">
        <f t="shared" si="5"/>
        <v>50.45639151227013</v>
      </c>
    </row>
    <row r="63" spans="1:5" ht="13.5">
      <c r="A63">
        <v>13</v>
      </c>
      <c r="B63" s="8">
        <f ca="1" t="shared" si="4"/>
        <v>55.303037063891146</v>
      </c>
      <c r="C63" s="8">
        <f t="shared" si="6"/>
        <v>50.49499529439045</v>
      </c>
      <c r="D63" s="8">
        <f t="shared" si="3"/>
        <v>52.9586143570862</v>
      </c>
      <c r="E63" s="8">
        <f t="shared" si="5"/>
        <v>51.59941283916436</v>
      </c>
    </row>
    <row r="64" spans="1:5" ht="13.5">
      <c r="A64">
        <v>13.2</v>
      </c>
      <c r="B64" s="8">
        <f ca="1" t="shared" si="4"/>
        <v>54.8127157886948</v>
      </c>
      <c r="C64" s="8">
        <f t="shared" si="6"/>
        <v>51.05229900619491</v>
      </c>
      <c r="D64" s="8">
        <f t="shared" si="3"/>
        <v>52.841671061250935</v>
      </c>
      <c r="E64" s="8">
        <f t="shared" si="5"/>
        <v>52.431619393097</v>
      </c>
    </row>
    <row r="65" spans="1:5" ht="13.5">
      <c r="A65">
        <v>13.4</v>
      </c>
      <c r="B65" s="8">
        <f ca="1" t="shared" si="4"/>
        <v>59.08451948542698</v>
      </c>
      <c r="C65" s="8">
        <f t="shared" si="6"/>
        <v>51.636294060433414</v>
      </c>
      <c r="D65" s="8">
        <f aca="true" t="shared" si="7" ref="D65:D96">SUM(B35:B64)/30</f>
        <v>52.79020038106413</v>
      </c>
      <c r="E65" s="8">
        <f t="shared" si="5"/>
        <v>52.998175333380466</v>
      </c>
    </row>
    <row r="66" spans="1:5" ht="13.5">
      <c r="A66">
        <v>13.6</v>
      </c>
      <c r="B66" s="8">
        <f ca="1" t="shared" si="4"/>
        <v>55.186822084004355</v>
      </c>
      <c r="C66" s="8">
        <f t="shared" si="6"/>
        <v>52.55954842719902</v>
      </c>
      <c r="D66" s="8">
        <f t="shared" si="7"/>
        <v>52.79291202420571</v>
      </c>
      <c r="E66" s="8">
        <f t="shared" si="5"/>
        <v>53.75973068142079</v>
      </c>
    </row>
    <row r="67" spans="1:5" ht="13.5">
      <c r="A67">
        <v>13.8</v>
      </c>
      <c r="B67" s="8">
        <f aca="true" ca="1" t="shared" si="8" ref="B67:B98">50+SIN(2*PI()/6*A67)*5+RAND()*6</f>
        <v>57.97030061820569</v>
      </c>
      <c r="C67" s="8">
        <f t="shared" si="6"/>
        <v>53.21756600501934</v>
      </c>
      <c r="D67" s="8">
        <f t="shared" si="7"/>
        <v>52.625879320226474</v>
      </c>
      <c r="E67" s="8">
        <f t="shared" si="5"/>
        <v>54.05906617251275</v>
      </c>
    </row>
    <row r="68" spans="1:5" ht="13.5">
      <c r="A68">
        <v>14</v>
      </c>
      <c r="B68" s="8">
        <f ca="1" t="shared" si="8"/>
        <v>58.944945308094404</v>
      </c>
      <c r="C68" s="8">
        <f t="shared" si="6"/>
        <v>53.881316412546845</v>
      </c>
      <c r="D68" s="8">
        <f t="shared" si="7"/>
        <v>52.59228858503737</v>
      </c>
      <c r="E68" s="8">
        <f t="shared" si="5"/>
        <v>54.932214709902915</v>
      </c>
    </row>
    <row r="69" spans="1:5" ht="13.5">
      <c r="A69">
        <v>14.2</v>
      </c>
      <c r="B69" s="8">
        <f ca="1" t="shared" si="8"/>
        <v>55.72571879178734</v>
      </c>
      <c r="C69" s="8">
        <f t="shared" si="6"/>
        <v>54.48125574582359</v>
      </c>
      <c r="D69" s="8">
        <f t="shared" si="7"/>
        <v>52.70740295147951</v>
      </c>
      <c r="E69" s="8">
        <f t="shared" si="5"/>
        <v>55.6744059787612</v>
      </c>
    </row>
    <row r="70" spans="1:5" ht="13.5">
      <c r="A70">
        <v>14.4</v>
      </c>
      <c r="B70" s="8">
        <f ca="1" t="shared" si="8"/>
        <v>53.35676746300619</v>
      </c>
      <c r="C70" s="8">
        <f t="shared" si="6"/>
        <v>54.75665058588269</v>
      </c>
      <c r="D70" s="8">
        <f t="shared" si="7"/>
        <v>52.74181892549723</v>
      </c>
      <c r="E70" s="8">
        <f t="shared" si="5"/>
        <v>56.06070396107443</v>
      </c>
    </row>
    <row r="71" spans="1:5" ht="13.5">
      <c r="A71">
        <v>14.6</v>
      </c>
      <c r="B71" s="8">
        <f ca="1" t="shared" si="8"/>
        <v>52.11250284121976</v>
      </c>
      <c r="C71" s="8">
        <f t="shared" si="6"/>
        <v>55.147600538781525</v>
      </c>
      <c r="D71" s="8">
        <f t="shared" si="7"/>
        <v>52.57577972067233</v>
      </c>
      <c r="E71" s="8">
        <f t="shared" si="5"/>
        <v>56.02000191438194</v>
      </c>
    </row>
    <row r="72" spans="1:5" ht="13.5">
      <c r="A72">
        <v>14.8</v>
      </c>
      <c r="B72" s="8">
        <f ca="1" t="shared" si="8"/>
        <v>53.665836028219886</v>
      </c>
      <c r="C72" s="8">
        <f t="shared" si="6"/>
        <v>55.285857389409856</v>
      </c>
      <c r="D72" s="8">
        <f t="shared" si="7"/>
        <v>52.41276114987641</v>
      </c>
      <c r="E72" s="8">
        <f t="shared" si="5"/>
        <v>55.97620551585575</v>
      </c>
    </row>
    <row r="73" spans="1:5" ht="13.5">
      <c r="A73">
        <v>15</v>
      </c>
      <c r="B73" s="8">
        <f ca="1" t="shared" si="8"/>
        <v>52.90897937623098</v>
      </c>
      <c r="C73" s="8">
        <f t="shared" si="6"/>
        <v>55.45757025768928</v>
      </c>
      <c r="D73" s="8">
        <f t="shared" si="7"/>
        <v>52.36352352601466</v>
      </c>
      <c r="E73" s="8">
        <f t="shared" si="5"/>
        <v>55.839365626615496</v>
      </c>
    </row>
    <row r="74" spans="1:5" ht="13.5">
      <c r="A74">
        <v>15.2</v>
      </c>
      <c r="B74" s="8">
        <f ca="1" t="shared" si="8"/>
        <v>49.09170225015016</v>
      </c>
      <c r="C74" s="8">
        <f t="shared" si="6"/>
        <v>55.39515608121693</v>
      </c>
      <c r="D74" s="8">
        <f t="shared" si="7"/>
        <v>52.3298244098092</v>
      </c>
      <c r="E74" s="8">
        <f t="shared" si="5"/>
        <v>55.66867539628793</v>
      </c>
    </row>
    <row r="75" spans="1:5" ht="13.5">
      <c r="A75">
        <v>15.4</v>
      </c>
      <c r="B75" s="8">
        <f ca="1" t="shared" si="8"/>
        <v>50.12286392043732</v>
      </c>
      <c r="C75" s="8">
        <f t="shared" si="6"/>
        <v>55.158732256324676</v>
      </c>
      <c r="D75" s="8">
        <f t="shared" si="7"/>
        <v>52.29478101448387</v>
      </c>
      <c r="E75" s="8">
        <f t="shared" si="5"/>
        <v>54.846987258244305</v>
      </c>
    </row>
    <row r="76" spans="1:5" ht="13.5">
      <c r="A76">
        <v>15.6</v>
      </c>
      <c r="B76" s="8">
        <f ca="1" t="shared" si="8"/>
        <v>52.36958160197937</v>
      </c>
      <c r="C76" s="8">
        <f t="shared" si="6"/>
        <v>54.81306220441363</v>
      </c>
      <c r="D76" s="8">
        <f t="shared" si="7"/>
        <v>52.235946331569</v>
      </c>
      <c r="E76" s="8">
        <f t="shared" si="5"/>
        <v>54.41530616295649</v>
      </c>
    </row>
    <row r="77" spans="1:5" ht="13.5">
      <c r="A77">
        <v>15.8</v>
      </c>
      <c r="B77" s="8">
        <f ca="1" t="shared" si="8"/>
        <v>51.18678906464907</v>
      </c>
      <c r="C77" s="8">
        <f t="shared" si="6"/>
        <v>54.6405501685348</v>
      </c>
      <c r="D77" s="8">
        <f t="shared" si="7"/>
        <v>52.29047040237451</v>
      </c>
      <c r="E77" s="8">
        <f t="shared" si="5"/>
        <v>54.21171164739687</v>
      </c>
    </row>
    <row r="78" spans="1:5" ht="13.5">
      <c r="A78">
        <v>16</v>
      </c>
      <c r="B78" s="8">
        <f ca="1" t="shared" si="8"/>
        <v>47.19690015721539</v>
      </c>
      <c r="C78" s="8">
        <f t="shared" si="6"/>
        <v>54.122872112399826</v>
      </c>
      <c r="D78" s="8">
        <f t="shared" si="7"/>
        <v>52.30893370339515</v>
      </c>
      <c r="E78" s="8">
        <f t="shared" si="5"/>
        <v>53.55356744566537</v>
      </c>
    </row>
    <row r="79" spans="1:5" ht="13.5">
      <c r="A79">
        <v>16.2</v>
      </c>
      <c r="B79" s="8">
        <f ca="1" t="shared" si="8"/>
        <v>48.61877416917433</v>
      </c>
      <c r="C79" s="8">
        <f t="shared" si="6"/>
        <v>53.58246298528811</v>
      </c>
      <c r="D79" s="8">
        <f t="shared" si="7"/>
        <v>52.317380995741516</v>
      </c>
      <c r="E79" s="8">
        <f aca="true" t="shared" si="9" ref="E79:E110">SUM(B67:B78)/12</f>
        <v>52.88774061843296</v>
      </c>
    </row>
    <row r="80" spans="1:5" ht="13.5">
      <c r="A80">
        <v>16.4</v>
      </c>
      <c r="B80" s="8">
        <f ca="1" t="shared" si="8"/>
        <v>48.64594446311439</v>
      </c>
      <c r="C80" s="8">
        <f t="shared" si="6"/>
        <v>53.169533543986745</v>
      </c>
      <c r="D80" s="8">
        <f t="shared" si="7"/>
        <v>52.40291380221007</v>
      </c>
      <c r="E80" s="8">
        <f t="shared" si="9"/>
        <v>52.108446747680354</v>
      </c>
    </row>
    <row r="81" spans="1:5" ht="13.5">
      <c r="A81">
        <v>16.6</v>
      </c>
      <c r="B81" s="8">
        <f ca="1" t="shared" si="8"/>
        <v>50.246255608244425</v>
      </c>
      <c r="C81" s="8">
        <f t="shared" si="6"/>
        <v>52.473628542499235</v>
      </c>
      <c r="D81" s="8">
        <f t="shared" si="7"/>
        <v>52.51658848484912</v>
      </c>
      <c r="E81" s="8">
        <f t="shared" si="9"/>
        <v>51.25019667726534</v>
      </c>
    </row>
    <row r="82" spans="1:5" ht="13.5">
      <c r="A82">
        <v>16.8</v>
      </c>
      <c r="B82" s="8">
        <f ca="1" t="shared" si="8"/>
        <v>46.213758901193295</v>
      </c>
      <c r="C82" s="8">
        <f aca="true" t="shared" si="10" ref="C82:C113">SUM(B67:B81)/15</f>
        <v>52.14425744411524</v>
      </c>
      <c r="D82" s="8">
        <f t="shared" si="7"/>
        <v>52.68091172456729</v>
      </c>
      <c r="E82" s="8">
        <f t="shared" si="9"/>
        <v>50.79357474530344</v>
      </c>
    </row>
    <row r="83" spans="1:5" ht="13.5">
      <c r="A83">
        <v>17</v>
      </c>
      <c r="B83" s="8">
        <f ca="1" t="shared" si="8"/>
        <v>45.99775052803197</v>
      </c>
      <c r="C83" s="8">
        <f t="shared" si="10"/>
        <v>51.36048799631442</v>
      </c>
      <c r="D83" s="8">
        <f t="shared" si="7"/>
        <v>52.62090220443063</v>
      </c>
      <c r="E83" s="8">
        <f t="shared" si="9"/>
        <v>50.19832403181903</v>
      </c>
    </row>
    <row r="84" spans="1:5" ht="13.5">
      <c r="A84">
        <v>17.2</v>
      </c>
      <c r="B84" s="8">
        <f ca="1" t="shared" si="8"/>
        <v>47.843159596743305</v>
      </c>
      <c r="C84" s="8">
        <f t="shared" si="10"/>
        <v>50.49734167764358</v>
      </c>
      <c r="D84" s="8">
        <f t="shared" si="7"/>
        <v>52.48929871173359</v>
      </c>
      <c r="E84" s="8">
        <f t="shared" si="9"/>
        <v>49.68876133905338</v>
      </c>
    </row>
    <row r="85" spans="1:5" ht="13.5">
      <c r="A85">
        <v>17.4</v>
      </c>
      <c r="B85" s="8">
        <f ca="1" t="shared" si="8"/>
        <v>52.41197974953903</v>
      </c>
      <c r="C85" s="8">
        <f t="shared" si="10"/>
        <v>49.971837731307325</v>
      </c>
      <c r="D85" s="8">
        <f t="shared" si="7"/>
        <v>52.364244158595014</v>
      </c>
      <c r="E85" s="8">
        <f t="shared" si="9"/>
        <v>49.20353830309701</v>
      </c>
    </row>
    <row r="86" spans="1:5" ht="13.5">
      <c r="A86">
        <v>17.6</v>
      </c>
      <c r="B86" s="8">
        <f ca="1" t="shared" si="8"/>
        <v>53.289046513927765</v>
      </c>
      <c r="C86" s="8">
        <f t="shared" si="10"/>
        <v>49.90885188374284</v>
      </c>
      <c r="D86" s="8">
        <f t="shared" si="7"/>
        <v>52.528226211262194</v>
      </c>
      <c r="E86" s="8">
        <f t="shared" si="9"/>
        <v>49.16212166753934</v>
      </c>
    </row>
    <row r="87" spans="1:5" ht="13.5">
      <c r="A87">
        <v>17.8</v>
      </c>
      <c r="B87" s="8">
        <f ca="1" t="shared" si="8"/>
        <v>49.19843476642291</v>
      </c>
      <c r="C87" s="8">
        <f t="shared" si="10"/>
        <v>49.987288128590045</v>
      </c>
      <c r="D87" s="8">
        <f t="shared" si="7"/>
        <v>52.636572758999954</v>
      </c>
      <c r="E87" s="8">
        <f t="shared" si="9"/>
        <v>49.51190035618748</v>
      </c>
    </row>
    <row r="88" spans="1:5" ht="13.5">
      <c r="A88">
        <v>18</v>
      </c>
      <c r="B88" s="8">
        <f ca="1" t="shared" si="8"/>
        <v>52.73000631220334</v>
      </c>
      <c r="C88" s="8">
        <f t="shared" si="10"/>
        <v>49.68946137780359</v>
      </c>
      <c r="D88" s="8">
        <f t="shared" si="7"/>
        <v>52.573515817746426</v>
      </c>
      <c r="E88" s="8">
        <f t="shared" si="9"/>
        <v>49.43486459335295</v>
      </c>
    </row>
    <row r="89" spans="1:5" ht="13.5">
      <c r="A89">
        <v>18.2</v>
      </c>
      <c r="B89" s="8">
        <f ca="1" t="shared" si="8"/>
        <v>54.05851436673905</v>
      </c>
      <c r="C89" s="8">
        <f t="shared" si="10"/>
        <v>49.67752984020174</v>
      </c>
      <c r="D89" s="8">
        <f t="shared" si="7"/>
        <v>52.53634296070934</v>
      </c>
      <c r="E89" s="8">
        <f t="shared" si="9"/>
        <v>49.464899985871604</v>
      </c>
    </row>
    <row r="90" spans="1:5" ht="13.5">
      <c r="A90">
        <v>18.4</v>
      </c>
      <c r="B90" s="8">
        <f ca="1" t="shared" si="8"/>
        <v>56.35059236207883</v>
      </c>
      <c r="C90" s="8">
        <f t="shared" si="10"/>
        <v>50.00865064797434</v>
      </c>
      <c r="D90" s="8">
        <f t="shared" si="7"/>
        <v>52.5836914521495</v>
      </c>
      <c r="E90" s="8">
        <f t="shared" si="9"/>
        <v>49.70421042771243</v>
      </c>
    </row>
    <row r="91" spans="1:5" ht="13.5">
      <c r="A91">
        <v>18.6</v>
      </c>
      <c r="B91" s="8">
        <f ca="1" t="shared" si="8"/>
        <v>53.12062142277</v>
      </c>
      <c r="C91" s="8">
        <f t="shared" si="10"/>
        <v>50.42383254408377</v>
      </c>
      <c r="D91" s="8">
        <f t="shared" si="7"/>
        <v>52.6184473742487</v>
      </c>
      <c r="E91" s="8">
        <f t="shared" si="9"/>
        <v>50.46701811145105</v>
      </c>
    </row>
    <row r="92" spans="1:5" ht="13.5">
      <c r="A92">
        <v>18.8</v>
      </c>
      <c r="B92" s="8">
        <f ca="1" t="shared" si="8"/>
        <v>54.23729375593787</v>
      </c>
      <c r="C92" s="8">
        <f t="shared" si="10"/>
        <v>50.473901865469806</v>
      </c>
      <c r="D92" s="8">
        <f t="shared" si="7"/>
        <v>52.557226017002314</v>
      </c>
      <c r="E92" s="8">
        <f t="shared" si="9"/>
        <v>50.842172049250685</v>
      </c>
    </row>
    <row r="93" spans="1:5" ht="13.5">
      <c r="A93">
        <v>19</v>
      </c>
      <c r="B93" s="8">
        <f ca="1" t="shared" si="8"/>
        <v>59.46216209265902</v>
      </c>
      <c r="C93" s="8">
        <f t="shared" si="10"/>
        <v>50.67726884488906</v>
      </c>
      <c r="D93" s="8">
        <f t="shared" si="7"/>
        <v>52.400070478644444</v>
      </c>
      <c r="E93" s="8">
        <f t="shared" si="9"/>
        <v>51.30811782365265</v>
      </c>
    </row>
    <row r="94" spans="1:5" ht="13.5">
      <c r="A94">
        <v>19.2</v>
      </c>
      <c r="B94" s="8">
        <f ca="1" t="shared" si="8"/>
        <v>56.38978568342015</v>
      </c>
      <c r="C94" s="8">
        <f t="shared" si="10"/>
        <v>51.494952973918636</v>
      </c>
      <c r="D94" s="8">
        <f t="shared" si="7"/>
        <v>52.53870797960337</v>
      </c>
      <c r="E94" s="8">
        <f t="shared" si="9"/>
        <v>52.076110030687204</v>
      </c>
    </row>
    <row r="95" spans="1:5" ht="13.5">
      <c r="A95">
        <v>19.4</v>
      </c>
      <c r="B95" s="8">
        <f ca="1" t="shared" si="8"/>
        <v>59.27024920086352</v>
      </c>
      <c r="C95" s="8">
        <f t="shared" si="10"/>
        <v>52.01302040820169</v>
      </c>
      <c r="D95" s="8">
        <f t="shared" si="7"/>
        <v>52.59127697609422</v>
      </c>
      <c r="E95" s="8">
        <f t="shared" si="9"/>
        <v>52.92411226253944</v>
      </c>
    </row>
    <row r="96" spans="1:5" ht="13.5">
      <c r="A96">
        <v>19.6</v>
      </c>
      <c r="B96" s="8">
        <f ca="1" t="shared" si="8"/>
        <v>56.90151491029587</v>
      </c>
      <c r="C96" s="8">
        <f t="shared" si="10"/>
        <v>52.7213073907183</v>
      </c>
      <c r="D96" s="8">
        <f t="shared" si="7"/>
        <v>52.59746796660877</v>
      </c>
      <c r="E96" s="8">
        <f t="shared" si="9"/>
        <v>54.03015381860874</v>
      </c>
    </row>
    <row r="97" spans="1:5" ht="13.5">
      <c r="A97">
        <v>19.8</v>
      </c>
      <c r="B97" s="8">
        <f ca="1" t="shared" si="8"/>
        <v>57.54361884795344</v>
      </c>
      <c r="C97" s="8">
        <f t="shared" si="10"/>
        <v>53.1649913441884</v>
      </c>
      <c r="D97" s="8">
        <f aca="true" t="shared" si="11" ref="D97:D118">SUM(B67:B96)/30</f>
        <v>52.65462439415181</v>
      </c>
      <c r="E97" s="8">
        <f t="shared" si="9"/>
        <v>54.78501676140478</v>
      </c>
    </row>
    <row r="98" spans="1:5" ht="13.5">
      <c r="A98">
        <v>20</v>
      </c>
      <c r="B98" s="8">
        <f ca="1" t="shared" si="8"/>
        <v>59.65307354917343</v>
      </c>
      <c r="C98" s="8">
        <f t="shared" si="10"/>
        <v>53.92031534063907</v>
      </c>
      <c r="D98" s="8">
        <f t="shared" si="11"/>
        <v>52.640401668476734</v>
      </c>
      <c r="E98" s="8">
        <f t="shared" si="9"/>
        <v>55.212653352939306</v>
      </c>
    </row>
    <row r="99" spans="1:5" ht="13.5">
      <c r="A99">
        <v>20.2</v>
      </c>
      <c r="B99" s="8">
        <f aca="true" ca="1" t="shared" si="12" ref="B99:B118">50+SIN(2*PI()/6*A99)*5+RAND()*6</f>
        <v>58.35872316824283</v>
      </c>
      <c r="C99" s="8">
        <f t="shared" si="10"/>
        <v>54.830670208715176</v>
      </c>
      <c r="D99" s="8">
        <f t="shared" si="11"/>
        <v>52.66400594317937</v>
      </c>
      <c r="E99" s="8">
        <f t="shared" si="9"/>
        <v>55.74298893920979</v>
      </c>
    </row>
    <row r="100" spans="1:5" ht="13.5">
      <c r="A100">
        <v>20.4</v>
      </c>
      <c r="B100" s="8">
        <f ca="1" t="shared" si="12"/>
        <v>55.71115302085806</v>
      </c>
      <c r="C100" s="8">
        <f t="shared" si="10"/>
        <v>55.53170778014847</v>
      </c>
      <c r="D100" s="8">
        <f t="shared" si="11"/>
        <v>52.75177275572789</v>
      </c>
      <c r="E100" s="8">
        <f t="shared" si="9"/>
        <v>56.506346306028114</v>
      </c>
    </row>
    <row r="101" spans="1:5" ht="13.5">
      <c r="A101">
        <v>20.6</v>
      </c>
      <c r="B101" s="8">
        <f ca="1" t="shared" si="12"/>
        <v>55.128403656822144</v>
      </c>
      <c r="C101" s="8">
        <f t="shared" si="10"/>
        <v>55.75165266490307</v>
      </c>
      <c r="D101" s="8">
        <f t="shared" si="11"/>
        <v>52.83025227432295</v>
      </c>
      <c r="E101" s="8">
        <f t="shared" si="9"/>
        <v>56.75477519841601</v>
      </c>
    </row>
    <row r="102" spans="1:5" ht="13.5">
      <c r="A102">
        <v>20.8</v>
      </c>
      <c r="B102" s="8">
        <f ca="1" t="shared" si="12"/>
        <v>51.80876221837461</v>
      </c>
      <c r="C102" s="8">
        <f t="shared" si="10"/>
        <v>55.874276474429365</v>
      </c>
      <c r="D102" s="8">
        <f t="shared" si="11"/>
        <v>52.9307823015097</v>
      </c>
      <c r="E102" s="8">
        <f t="shared" si="9"/>
        <v>56.84393263925626</v>
      </c>
    </row>
    <row r="103" spans="1:5" ht="13.5">
      <c r="A103">
        <v>21</v>
      </c>
      <c r="B103" s="8">
        <f ca="1" t="shared" si="12"/>
        <v>50.8353329990432</v>
      </c>
      <c r="C103" s="8">
        <f t="shared" si="10"/>
        <v>56.048298304559474</v>
      </c>
      <c r="D103" s="8">
        <f t="shared" si="11"/>
        <v>52.86887984118154</v>
      </c>
      <c r="E103" s="8">
        <f t="shared" si="9"/>
        <v>56.46544679394757</v>
      </c>
    </row>
    <row r="104" spans="1:5" ht="13.5">
      <c r="A104">
        <v>21.2</v>
      </c>
      <c r="B104" s="8">
        <f ca="1" t="shared" si="12"/>
        <v>54.28469766970494</v>
      </c>
      <c r="C104" s="8">
        <f t="shared" si="10"/>
        <v>55.9219867503488</v>
      </c>
      <c r="D104" s="8">
        <f t="shared" si="11"/>
        <v>52.79975829527528</v>
      </c>
      <c r="E104" s="8">
        <f t="shared" si="9"/>
        <v>56.27500609197034</v>
      </c>
    </row>
    <row r="105" spans="1:5" ht="13.5">
      <c r="A105">
        <v>21.4</v>
      </c>
      <c r="B105" s="8">
        <f ca="1" t="shared" si="12"/>
        <v>51.701382864981845</v>
      </c>
      <c r="C105" s="8">
        <f t="shared" si="10"/>
        <v>55.937065637213195</v>
      </c>
      <c r="D105" s="8">
        <f t="shared" si="11"/>
        <v>52.972858142593765</v>
      </c>
      <c r="E105" s="8">
        <f t="shared" si="9"/>
        <v>56.278956418117595</v>
      </c>
    </row>
    <row r="106" spans="1:5" ht="13.5">
      <c r="A106">
        <v>21.6</v>
      </c>
      <c r="B106" s="8">
        <f ca="1" t="shared" si="12"/>
        <v>47.52409530416241</v>
      </c>
      <c r="C106" s="8">
        <f t="shared" si="10"/>
        <v>55.62711833740672</v>
      </c>
      <c r="D106" s="8">
        <f t="shared" si="11"/>
        <v>53.025475440745254</v>
      </c>
      <c r="E106" s="8">
        <f t="shared" si="9"/>
        <v>55.632224815811156</v>
      </c>
    </row>
    <row r="107" spans="1:5" ht="13.5">
      <c r="A107">
        <v>21.8</v>
      </c>
      <c r="B107" s="8">
        <f ca="1" t="shared" si="12"/>
        <v>51.15624158944701</v>
      </c>
      <c r="C107" s="8">
        <f t="shared" si="10"/>
        <v>55.25401659616622</v>
      </c>
      <c r="D107" s="8">
        <f t="shared" si="11"/>
        <v>52.86395923081802</v>
      </c>
      <c r="E107" s="8">
        <f t="shared" si="9"/>
        <v>54.89341728420636</v>
      </c>
    </row>
    <row r="108" spans="1:5" ht="13.5">
      <c r="A108">
        <v>22</v>
      </c>
      <c r="B108" s="8">
        <f ca="1" t="shared" si="12"/>
        <v>48.95910672816606</v>
      </c>
      <c r="C108" s="8">
        <f t="shared" si="10"/>
        <v>55.04861311840016</v>
      </c>
      <c r="D108" s="8">
        <f t="shared" si="11"/>
        <v>52.86294098164462</v>
      </c>
      <c r="E108" s="8">
        <f t="shared" si="9"/>
        <v>54.21724998325499</v>
      </c>
    </row>
    <row r="109" spans="1:5" ht="13.5">
      <c r="A109">
        <v>22.2</v>
      </c>
      <c r="B109" s="8">
        <f ca="1" t="shared" si="12"/>
        <v>45.37877365309696</v>
      </c>
      <c r="C109" s="8">
        <f t="shared" si="10"/>
        <v>54.34840942743396</v>
      </c>
      <c r="D109" s="8">
        <f t="shared" si="11"/>
        <v>52.92168120067631</v>
      </c>
      <c r="E109" s="8">
        <f t="shared" si="9"/>
        <v>53.55538263474417</v>
      </c>
    </row>
    <row r="110" spans="1:5" ht="13.5">
      <c r="A110">
        <v>22.4</v>
      </c>
      <c r="B110" s="8">
        <f ca="1" t="shared" si="12"/>
        <v>46.43042150548406</v>
      </c>
      <c r="C110" s="8">
        <f t="shared" si="10"/>
        <v>53.614341958745754</v>
      </c>
      <c r="D110" s="8">
        <f t="shared" si="11"/>
        <v>52.813681183473726</v>
      </c>
      <c r="E110" s="8">
        <f t="shared" si="9"/>
        <v>52.54164553517279</v>
      </c>
    </row>
    <row r="111" spans="1:5" ht="13.5">
      <c r="A111">
        <v>22.6</v>
      </c>
      <c r="B111" s="8">
        <f ca="1" t="shared" si="12"/>
        <v>46.73084583584577</v>
      </c>
      <c r="C111" s="8">
        <f t="shared" si="10"/>
        <v>52.75835344572046</v>
      </c>
      <c r="D111" s="8">
        <f t="shared" si="11"/>
        <v>52.73983041821938</v>
      </c>
      <c r="E111" s="8">
        <f aca="true" t="shared" si="13" ref="E111:E118">SUM(B99:B110)/12</f>
        <v>51.43975786486535</v>
      </c>
    </row>
    <row r="112" spans="1:5" ht="13.5">
      <c r="A112">
        <v>22.8</v>
      </c>
      <c r="B112" s="8">
        <f ca="1" t="shared" si="12"/>
        <v>47.067744085419946</v>
      </c>
      <c r="C112" s="8">
        <f t="shared" si="10"/>
        <v>52.08030884075712</v>
      </c>
      <c r="D112" s="8">
        <f t="shared" si="11"/>
        <v>52.62265009247275</v>
      </c>
      <c r="E112" s="8">
        <f t="shared" si="13"/>
        <v>50.470768087165595</v>
      </c>
    </row>
    <row r="113" spans="1:5" ht="13.5">
      <c r="A113">
        <v>23</v>
      </c>
      <c r="B113" s="8">
        <f ca="1" t="shared" si="12"/>
        <v>49.47373088237971</v>
      </c>
      <c r="C113" s="8">
        <f t="shared" si="10"/>
        <v>51.38191718992155</v>
      </c>
      <c r="D113" s="8">
        <f t="shared" si="11"/>
        <v>52.6511162652803</v>
      </c>
      <c r="E113" s="8">
        <f t="shared" si="13"/>
        <v>49.750484009212414</v>
      </c>
    </row>
    <row r="114" spans="1:5" ht="13.5">
      <c r="A114">
        <v>23.2</v>
      </c>
      <c r="B114" s="8">
        <f ca="1" t="shared" si="12"/>
        <v>49.87627496617272</v>
      </c>
      <c r="C114" s="8">
        <f>SUM(B99:B113)/15</f>
        <v>50.70329434546864</v>
      </c>
      <c r="D114" s="8">
        <f t="shared" si="11"/>
        <v>52.76698227709189</v>
      </c>
      <c r="E114" s="8">
        <f t="shared" si="13"/>
        <v>49.27926127800888</v>
      </c>
    </row>
    <row r="115" spans="1:5" ht="13.5">
      <c r="A115">
        <v>23.4</v>
      </c>
      <c r="B115" s="8">
        <f ca="1" t="shared" si="12"/>
        <v>48.2782276435264</v>
      </c>
      <c r="C115" s="8">
        <f>SUM(B100:B114)/15</f>
        <v>50.13779779866397</v>
      </c>
      <c r="D115" s="8">
        <f t="shared" si="11"/>
        <v>52.83475278940621</v>
      </c>
      <c r="E115" s="8">
        <f t="shared" si="13"/>
        <v>49.11822067365872</v>
      </c>
    </row>
    <row r="116" spans="1:5" ht="13.5">
      <c r="A116">
        <v>23.6</v>
      </c>
      <c r="B116" s="8">
        <f ca="1" t="shared" si="12"/>
        <v>50.49736772079227</v>
      </c>
      <c r="C116" s="8">
        <f>SUM(B101:B115)/15</f>
        <v>49.642269440175184</v>
      </c>
      <c r="D116" s="8">
        <f t="shared" si="11"/>
        <v>52.696961052539116</v>
      </c>
      <c r="E116" s="8">
        <f t="shared" si="13"/>
        <v>48.905128560698984</v>
      </c>
    </row>
    <row r="117" spans="1:5" ht="13.5">
      <c r="A117">
        <v>23.8</v>
      </c>
      <c r="B117" s="8">
        <f ca="1" t="shared" si="12"/>
        <v>53.0930318831342</v>
      </c>
      <c r="C117" s="8">
        <f>SUM(B102:B116)/15</f>
        <v>49.333533711106526</v>
      </c>
      <c r="D117" s="8">
        <f t="shared" si="11"/>
        <v>52.60390509276794</v>
      </c>
      <c r="E117" s="8">
        <f t="shared" si="13"/>
        <v>48.58951773162292</v>
      </c>
    </row>
    <row r="118" spans="1:5" ht="13.5">
      <c r="A118">
        <v>24</v>
      </c>
      <c r="B118" s="8">
        <f ca="1" t="shared" si="12"/>
        <v>52.35133962241688</v>
      </c>
      <c r="C118" s="8">
        <f>SUM(B103:B117)/15</f>
        <v>49.41915168875717</v>
      </c>
      <c r="D118" s="8">
        <f t="shared" si="11"/>
        <v>52.73372499665832</v>
      </c>
      <c r="E118" s="8">
        <f t="shared" si="13"/>
        <v>48.70548848313562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G25" sqref="G25"/>
    </sheetView>
  </sheetViews>
  <sheetFormatPr defaultColWidth="9.00390625" defaultRowHeight="13.5"/>
  <cols>
    <col min="2" max="2" width="7.375" style="0" customWidth="1"/>
  </cols>
  <sheetData>
    <row r="1" ht="13.5">
      <c r="C1" t="s">
        <v>54</v>
      </c>
    </row>
    <row r="2" spans="1:5" ht="13.5">
      <c r="A2" t="s">
        <v>55</v>
      </c>
      <c r="B2" t="s">
        <v>56</v>
      </c>
      <c r="C2" t="s">
        <v>57</v>
      </c>
      <c r="D2" t="s">
        <v>58</v>
      </c>
      <c r="E2" t="s">
        <v>59</v>
      </c>
    </row>
    <row r="3" spans="1:2" ht="13.5">
      <c r="A3">
        <v>1</v>
      </c>
      <c r="B3" s="8">
        <f aca="true" ca="1" t="shared" si="0" ref="B3:B26">50+1*A3+RAND()*2+MOD(A3,4)*1</f>
        <v>53.262356072434805</v>
      </c>
    </row>
    <row r="4" spans="1:2" ht="13.5">
      <c r="A4">
        <v>2</v>
      </c>
      <c r="B4" s="8">
        <f ca="1" t="shared" si="0"/>
        <v>54.17624441648509</v>
      </c>
    </row>
    <row r="5" spans="1:2" ht="13.5">
      <c r="A5">
        <v>3</v>
      </c>
      <c r="B5" s="8">
        <f ca="1" t="shared" si="0"/>
        <v>57.616374629058285</v>
      </c>
    </row>
    <row r="6" spans="1:5" ht="13.5">
      <c r="A6">
        <v>4</v>
      </c>
      <c r="B6" s="8">
        <f ca="1" t="shared" si="0"/>
        <v>54.244330203184646</v>
      </c>
      <c r="C6" s="8">
        <f aca="true" t="shared" si="1" ref="C6:C26">SUM(B3:B5)/3</f>
        <v>55.018325039326065</v>
      </c>
      <c r="D6" s="8"/>
      <c r="E6" s="8"/>
    </row>
    <row r="7" spans="1:5" ht="13.5">
      <c r="A7">
        <v>5</v>
      </c>
      <c r="B7" s="8">
        <f ca="1" t="shared" si="0"/>
        <v>57.22062415631293</v>
      </c>
      <c r="C7" s="8">
        <f t="shared" si="1"/>
        <v>55.34564974957601</v>
      </c>
      <c r="D7" s="8"/>
      <c r="E7" s="8"/>
    </row>
    <row r="8" spans="1:5" ht="13.5">
      <c r="A8">
        <v>6</v>
      </c>
      <c r="B8" s="8">
        <f ca="1" t="shared" si="0"/>
        <v>59.87461563269323</v>
      </c>
      <c r="C8" s="8">
        <f t="shared" si="1"/>
        <v>56.36044299618529</v>
      </c>
      <c r="D8" s="8"/>
      <c r="E8" s="8"/>
    </row>
    <row r="9" spans="1:5" ht="13.5">
      <c r="A9">
        <v>7</v>
      </c>
      <c r="B9" s="8">
        <f ca="1" t="shared" si="0"/>
        <v>60.23900866193458</v>
      </c>
      <c r="C9" s="8">
        <f t="shared" si="1"/>
        <v>57.11318999739694</v>
      </c>
      <c r="D9" s="8">
        <f aca="true" t="shared" si="2" ref="D9:D26">SUM(B3:B8)/6</f>
        <v>56.065757518361494</v>
      </c>
      <c r="E9" s="8"/>
    </row>
    <row r="10" spans="1:5" ht="13.5">
      <c r="A10">
        <v>8</v>
      </c>
      <c r="B10" s="8">
        <f ca="1" t="shared" si="0"/>
        <v>58.29021742308</v>
      </c>
      <c r="C10" s="8">
        <f t="shared" si="1"/>
        <v>59.11141615031357</v>
      </c>
      <c r="D10" s="8">
        <f t="shared" si="2"/>
        <v>57.22853294994479</v>
      </c>
      <c r="E10" s="8"/>
    </row>
    <row r="11" spans="1:5" ht="13.5">
      <c r="A11">
        <v>9</v>
      </c>
      <c r="B11" s="8">
        <f ca="1" t="shared" si="0"/>
        <v>61.28723242321332</v>
      </c>
      <c r="C11" s="8">
        <f t="shared" si="1"/>
        <v>59.46794723923594</v>
      </c>
      <c r="D11" s="8">
        <f t="shared" si="2"/>
        <v>57.91419511771061</v>
      </c>
      <c r="E11" s="8"/>
    </row>
    <row r="12" spans="1:5" ht="13.5">
      <c r="A12">
        <v>10</v>
      </c>
      <c r="B12" s="8">
        <f ca="1" t="shared" si="0"/>
        <v>62.6669618921493</v>
      </c>
      <c r="C12" s="8">
        <f t="shared" si="1"/>
        <v>59.93881950274263</v>
      </c>
      <c r="D12" s="8">
        <f t="shared" si="2"/>
        <v>58.52600475006978</v>
      </c>
      <c r="E12" s="8"/>
    </row>
    <row r="13" spans="1:5" ht="13.5">
      <c r="A13">
        <v>11</v>
      </c>
      <c r="B13" s="8">
        <f ca="1" t="shared" si="0"/>
        <v>64.0235661358465</v>
      </c>
      <c r="C13" s="8">
        <f t="shared" si="1"/>
        <v>60.74813724614754</v>
      </c>
      <c r="D13" s="8">
        <f t="shared" si="2"/>
        <v>59.92977669823056</v>
      </c>
      <c r="E13" s="8"/>
    </row>
    <row r="14" spans="1:5" ht="13.5">
      <c r="A14">
        <v>12</v>
      </c>
      <c r="B14" s="8">
        <f ca="1" t="shared" si="0"/>
        <v>62.53857414024245</v>
      </c>
      <c r="C14" s="8">
        <f t="shared" si="1"/>
        <v>62.65925348373637</v>
      </c>
      <c r="D14" s="8">
        <f t="shared" si="2"/>
        <v>61.06360036148616</v>
      </c>
      <c r="E14" s="8"/>
    </row>
    <row r="15" spans="1:5" ht="13.5">
      <c r="A15">
        <v>13</v>
      </c>
      <c r="B15" s="8">
        <f ca="1" t="shared" si="0"/>
        <v>65.39641726310008</v>
      </c>
      <c r="C15" s="8">
        <f t="shared" si="1"/>
        <v>63.07636738941275</v>
      </c>
      <c r="D15" s="8">
        <f t="shared" si="2"/>
        <v>61.5075934460777</v>
      </c>
      <c r="E15" s="8">
        <f aca="true" t="shared" si="3" ref="E15:E26">SUM(B3:B14)/12</f>
        <v>58.786675482219586</v>
      </c>
    </row>
    <row r="16" spans="1:5" ht="13.5">
      <c r="A16">
        <v>14</v>
      </c>
      <c r="B16" s="8">
        <f ca="1" t="shared" si="0"/>
        <v>67.84841103790599</v>
      </c>
      <c r="C16" s="8">
        <f t="shared" si="1"/>
        <v>63.986185846396346</v>
      </c>
      <c r="D16" s="8">
        <f t="shared" si="2"/>
        <v>62.367161546271944</v>
      </c>
      <c r="E16" s="8">
        <f t="shared" si="3"/>
        <v>59.79784724810836</v>
      </c>
    </row>
    <row r="17" spans="1:5" ht="13.5">
      <c r="A17">
        <v>15</v>
      </c>
      <c r="B17" s="8">
        <f ca="1" t="shared" si="0"/>
        <v>68.80148588825082</v>
      </c>
      <c r="C17" s="8">
        <f t="shared" si="1"/>
        <v>65.26113414708284</v>
      </c>
      <c r="D17" s="8">
        <f t="shared" si="2"/>
        <v>63.9601938154096</v>
      </c>
      <c r="E17" s="8">
        <f t="shared" si="3"/>
        <v>60.9371944665601</v>
      </c>
    </row>
    <row r="18" spans="1:5" ht="13.5">
      <c r="A18">
        <v>16</v>
      </c>
      <c r="B18" s="8">
        <f ca="1" t="shared" si="0"/>
        <v>66.30258675903252</v>
      </c>
      <c r="C18" s="8">
        <f t="shared" si="1"/>
        <v>67.34877139641897</v>
      </c>
      <c r="D18" s="8">
        <f t="shared" si="2"/>
        <v>65.21256939291585</v>
      </c>
      <c r="E18" s="8">
        <f t="shared" si="3"/>
        <v>61.869287071492806</v>
      </c>
    </row>
    <row r="19" spans="1:5" ht="13.5">
      <c r="A19">
        <v>17</v>
      </c>
      <c r="B19" s="8">
        <f ca="1" t="shared" si="0"/>
        <v>69.59940501736095</v>
      </c>
      <c r="C19" s="8">
        <f t="shared" si="1"/>
        <v>67.65082789506312</v>
      </c>
      <c r="D19" s="8">
        <f t="shared" si="2"/>
        <v>65.81850687072973</v>
      </c>
      <c r="E19" s="8">
        <f t="shared" si="3"/>
        <v>62.87414178448014</v>
      </c>
    </row>
    <row r="20" spans="1:5" ht="13.5">
      <c r="A20">
        <v>18</v>
      </c>
      <c r="B20" s="8">
        <f ca="1" t="shared" si="0"/>
        <v>70.54053573543477</v>
      </c>
      <c r="C20" s="8">
        <f t="shared" si="1"/>
        <v>68.23449255488144</v>
      </c>
      <c r="D20" s="8">
        <f t="shared" si="2"/>
        <v>66.74781335098213</v>
      </c>
      <c r="E20" s="8">
        <f t="shared" si="3"/>
        <v>63.90570685623414</v>
      </c>
    </row>
    <row r="21" spans="1:5" ht="13.5">
      <c r="A21">
        <v>19</v>
      </c>
      <c r="B21" s="8">
        <f ca="1" t="shared" si="0"/>
        <v>73.1598348784701</v>
      </c>
      <c r="C21" s="8">
        <f t="shared" si="1"/>
        <v>68.81417583727608</v>
      </c>
      <c r="D21" s="8">
        <f t="shared" si="2"/>
        <v>68.08147361684752</v>
      </c>
      <c r="E21" s="8">
        <f t="shared" si="3"/>
        <v>64.79453353146262</v>
      </c>
    </row>
    <row r="22" spans="1:5" ht="13.5">
      <c r="A22">
        <v>20</v>
      </c>
      <c r="B22" s="8">
        <f ca="1" t="shared" si="0"/>
        <v>70.60061338669736</v>
      </c>
      <c r="C22" s="8">
        <f t="shared" si="1"/>
        <v>71.09992521042194</v>
      </c>
      <c r="D22" s="8">
        <f t="shared" si="2"/>
        <v>69.37537655274252</v>
      </c>
      <c r="E22" s="8">
        <f t="shared" si="3"/>
        <v>65.87126904950723</v>
      </c>
    </row>
    <row r="23" spans="1:5" ht="13.5">
      <c r="A23">
        <v>21</v>
      </c>
      <c r="B23" s="8">
        <f ca="1" t="shared" si="0"/>
        <v>72.69766916698822</v>
      </c>
      <c r="C23" s="8">
        <f t="shared" si="1"/>
        <v>71.43366133353408</v>
      </c>
      <c r="D23" s="8">
        <f t="shared" si="2"/>
        <v>69.83407694420775</v>
      </c>
      <c r="E23" s="8">
        <f t="shared" si="3"/>
        <v>66.89713537980867</v>
      </c>
    </row>
    <row r="24" spans="1:5" ht="13.5">
      <c r="A24">
        <v>22</v>
      </c>
      <c r="B24" s="8">
        <f ca="1" t="shared" si="0"/>
        <v>75.46825858790875</v>
      </c>
      <c r="C24" s="8">
        <f t="shared" si="1"/>
        <v>72.15270581071856</v>
      </c>
      <c r="D24" s="8">
        <f t="shared" si="2"/>
        <v>70.48344082399733</v>
      </c>
      <c r="E24" s="8">
        <f t="shared" si="3"/>
        <v>67.84800510845659</v>
      </c>
    </row>
    <row r="25" spans="1:5" ht="13.5">
      <c r="A25">
        <v>23</v>
      </c>
      <c r="B25" s="8">
        <f ca="1" t="shared" si="0"/>
        <v>76.77897023500608</v>
      </c>
      <c r="C25" s="8">
        <f t="shared" si="1"/>
        <v>72.92218038053143</v>
      </c>
      <c r="D25" s="8">
        <f t="shared" si="2"/>
        <v>72.01105279547669</v>
      </c>
      <c r="E25" s="8">
        <f t="shared" si="3"/>
        <v>68.9147798331032</v>
      </c>
    </row>
    <row r="26" spans="1:5" ht="13.5">
      <c r="A26">
        <v>24</v>
      </c>
      <c r="B26" s="8">
        <f ca="1" t="shared" si="0"/>
        <v>74.38875840779117</v>
      </c>
      <c r="C26" s="8">
        <f t="shared" si="1"/>
        <v>74.98163266330103</v>
      </c>
      <c r="D26" s="8">
        <f t="shared" si="2"/>
        <v>73.20764699841754</v>
      </c>
      <c r="E26" s="8">
        <f t="shared" si="3"/>
        <v>69.97773017469984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E21" sqref="E21"/>
    </sheetView>
  </sheetViews>
  <sheetFormatPr defaultColWidth="9.00390625" defaultRowHeight="13.5"/>
  <cols>
    <col min="1" max="1" width="19.375" style="2" bestFit="1" customWidth="1"/>
    <col min="2" max="2" width="9.25390625" style="2" bestFit="1" customWidth="1"/>
    <col min="3" max="3" width="8.875" style="6" bestFit="1" customWidth="1"/>
    <col min="4" max="16384" width="9.00390625" style="2" customWidth="1"/>
  </cols>
  <sheetData>
    <row r="1" spans="1:3" ht="17.25">
      <c r="A1" s="1" t="s">
        <v>0</v>
      </c>
      <c r="B1" s="1" t="s">
        <v>1</v>
      </c>
      <c r="C1" s="1" t="s">
        <v>2</v>
      </c>
    </row>
    <row r="2" spans="1:3" ht="17.25">
      <c r="A2" s="3" t="s">
        <v>3</v>
      </c>
      <c r="B2" s="4">
        <v>0.3</v>
      </c>
      <c r="C2" s="1">
        <v>1</v>
      </c>
    </row>
    <row r="3" spans="1:3" ht="17.25">
      <c r="A3" s="3" t="s">
        <v>4</v>
      </c>
      <c r="B3" s="4">
        <f aca="true" t="shared" si="0" ref="B3:B22">$B$2*POWER((1-$B$2),C2)</f>
        <v>0.21</v>
      </c>
      <c r="C3" s="1">
        <v>2</v>
      </c>
    </row>
    <row r="4" spans="1:3" ht="20.25">
      <c r="A4" s="3" t="s">
        <v>5</v>
      </c>
      <c r="B4" s="4">
        <f t="shared" si="0"/>
        <v>0.14699999999999996</v>
      </c>
      <c r="C4" s="1">
        <v>3</v>
      </c>
    </row>
    <row r="5" spans="1:3" ht="20.25">
      <c r="A5" s="3" t="s">
        <v>7</v>
      </c>
      <c r="B5" s="4">
        <f t="shared" si="0"/>
        <v>0.10289999999999998</v>
      </c>
      <c r="C5" s="1">
        <v>4</v>
      </c>
    </row>
    <row r="6" spans="1:3" ht="20.25">
      <c r="A6" s="3" t="s">
        <v>8</v>
      </c>
      <c r="B6" s="4">
        <f t="shared" si="0"/>
        <v>0.07202999999999997</v>
      </c>
      <c r="C6" s="1">
        <v>5</v>
      </c>
    </row>
    <row r="7" spans="1:3" ht="20.25">
      <c r="A7" s="3" t="s">
        <v>9</v>
      </c>
      <c r="B7" s="4">
        <f t="shared" si="0"/>
        <v>0.05042099999999998</v>
      </c>
      <c r="C7" s="1">
        <v>6</v>
      </c>
    </row>
    <row r="8" spans="1:3" ht="20.25">
      <c r="A8" s="3" t="s">
        <v>10</v>
      </c>
      <c r="B8" s="4">
        <f t="shared" si="0"/>
        <v>0.035294699999999984</v>
      </c>
      <c r="C8" s="1">
        <v>7</v>
      </c>
    </row>
    <row r="9" spans="1:3" ht="20.25">
      <c r="A9" s="3" t="s">
        <v>11</v>
      </c>
      <c r="B9" s="4">
        <f t="shared" si="0"/>
        <v>0.024706289999999985</v>
      </c>
      <c r="C9" s="1">
        <v>8</v>
      </c>
    </row>
    <row r="10" spans="1:3" ht="20.25">
      <c r="A10" s="3" t="s">
        <v>12</v>
      </c>
      <c r="B10" s="4">
        <f t="shared" si="0"/>
        <v>0.01729440299999999</v>
      </c>
      <c r="C10" s="1">
        <v>9</v>
      </c>
    </row>
    <row r="11" spans="1:3" ht="20.25">
      <c r="A11" s="3" t="s">
        <v>13</v>
      </c>
      <c r="B11" s="4">
        <f t="shared" si="0"/>
        <v>0.012106082099999992</v>
      </c>
      <c r="C11" s="1">
        <v>10</v>
      </c>
    </row>
    <row r="12" spans="1:3" ht="20.25">
      <c r="A12" s="3" t="s">
        <v>14</v>
      </c>
      <c r="B12" s="4">
        <f t="shared" si="0"/>
        <v>0.008474257469999994</v>
      </c>
      <c r="C12" s="1">
        <v>11</v>
      </c>
    </row>
    <row r="13" spans="1:3" ht="20.25">
      <c r="A13" s="3" t="s">
        <v>15</v>
      </c>
      <c r="B13" s="4">
        <f t="shared" si="0"/>
        <v>0.005931980228999995</v>
      </c>
      <c r="C13" s="1">
        <v>12</v>
      </c>
    </row>
    <row r="14" spans="1:3" ht="20.25">
      <c r="A14" s="3" t="s">
        <v>16</v>
      </c>
      <c r="B14" s="4">
        <f t="shared" si="0"/>
        <v>0.004152386160299996</v>
      </c>
      <c r="C14" s="1">
        <v>13</v>
      </c>
    </row>
    <row r="15" spans="1:3" ht="20.25">
      <c r="A15" s="3" t="s">
        <v>17</v>
      </c>
      <c r="B15" s="4">
        <f t="shared" si="0"/>
        <v>0.002906670312209997</v>
      </c>
      <c r="C15" s="1">
        <v>14</v>
      </c>
    </row>
    <row r="16" spans="1:3" ht="20.25">
      <c r="A16" s="3" t="s">
        <v>18</v>
      </c>
      <c r="B16" s="4">
        <f t="shared" si="0"/>
        <v>0.0020346692185469976</v>
      </c>
      <c r="C16" s="1">
        <v>15</v>
      </c>
    </row>
    <row r="17" spans="1:3" ht="20.25">
      <c r="A17" s="3" t="s">
        <v>19</v>
      </c>
      <c r="B17" s="4">
        <f t="shared" si="0"/>
        <v>0.0014242684529828982</v>
      </c>
      <c r="C17" s="1">
        <v>16</v>
      </c>
    </row>
    <row r="18" spans="1:3" ht="20.25">
      <c r="A18" s="3" t="s">
        <v>20</v>
      </c>
      <c r="B18" s="4">
        <f t="shared" si="0"/>
        <v>0.0009969879170880287</v>
      </c>
      <c r="C18" s="1">
        <v>17</v>
      </c>
    </row>
    <row r="19" spans="1:3" ht="20.25">
      <c r="A19" s="3" t="s">
        <v>21</v>
      </c>
      <c r="B19" s="4">
        <f t="shared" si="0"/>
        <v>0.0006978915419616201</v>
      </c>
      <c r="C19" s="1">
        <v>18</v>
      </c>
    </row>
    <row r="20" spans="1:3" ht="20.25">
      <c r="A20" s="3" t="s">
        <v>22</v>
      </c>
      <c r="B20" s="4">
        <f t="shared" si="0"/>
        <v>0.000488524079373134</v>
      </c>
      <c r="C20" s="1">
        <v>19</v>
      </c>
    </row>
    <row r="21" spans="1:3" ht="20.25">
      <c r="A21" s="3" t="s">
        <v>23</v>
      </c>
      <c r="B21" s="4">
        <f t="shared" si="0"/>
        <v>0.0003419668555611938</v>
      </c>
      <c r="C21" s="1">
        <v>20</v>
      </c>
    </row>
    <row r="22" spans="1:3" ht="20.25">
      <c r="A22" s="3" t="s">
        <v>24</v>
      </c>
      <c r="B22" s="4">
        <f t="shared" si="0"/>
        <v>0.00023937679889283564</v>
      </c>
      <c r="C22" s="1">
        <v>21</v>
      </c>
    </row>
    <row r="23" spans="1:3" ht="17.25">
      <c r="A23" s="3" t="s">
        <v>6</v>
      </c>
      <c r="B23" s="4">
        <f>SUM(B2:B22)</f>
        <v>0.9994414541359167</v>
      </c>
      <c r="C23" s="5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8"/>
  <sheetViews>
    <sheetView workbookViewId="0" topLeftCell="A1">
      <selection activeCell="A1" sqref="A1"/>
    </sheetView>
  </sheetViews>
  <sheetFormatPr defaultColWidth="9.00390625" defaultRowHeight="13.5"/>
  <cols>
    <col min="3" max="3" width="4.125" style="0" customWidth="1"/>
    <col min="5" max="5" width="8.50390625" style="0" customWidth="1"/>
  </cols>
  <sheetData>
    <row r="1" spans="6:7" ht="13.5">
      <c r="F1" s="7" t="s">
        <v>25</v>
      </c>
      <c r="G1" s="7">
        <v>0.2</v>
      </c>
    </row>
    <row r="2" spans="4:7" ht="13.5">
      <c r="D2" s="7" t="s">
        <v>25</v>
      </c>
      <c r="E2" s="7">
        <v>0.2</v>
      </c>
      <c r="F2" s="7" t="s">
        <v>26</v>
      </c>
      <c r="G2" s="7">
        <v>0.2</v>
      </c>
    </row>
    <row r="3" spans="1:8" ht="13.5">
      <c r="A3" t="s">
        <v>27</v>
      </c>
      <c r="B3" t="s">
        <v>28</v>
      </c>
      <c r="D3" t="s">
        <v>29</v>
      </c>
      <c r="F3" t="s">
        <v>30</v>
      </c>
      <c r="G3" s="7" t="s">
        <v>31</v>
      </c>
      <c r="H3" s="7" t="s">
        <v>32</v>
      </c>
    </row>
    <row r="4" spans="1:8" ht="13.5">
      <c r="A4">
        <v>1</v>
      </c>
      <c r="B4" s="8">
        <f aca="true" t="shared" si="0" ref="B4:B67">100+0.1*A4</f>
        <v>100.1</v>
      </c>
      <c r="D4" s="9">
        <f>B4</f>
        <v>100.1</v>
      </c>
      <c r="G4" s="8">
        <f>B4</f>
        <v>100.1</v>
      </c>
      <c r="H4" s="8">
        <f>B5-B4</f>
        <v>0.10000000000000853</v>
      </c>
    </row>
    <row r="5" spans="1:8" ht="13.5">
      <c r="A5">
        <v>2</v>
      </c>
      <c r="B5" s="8">
        <f t="shared" si="0"/>
        <v>100.2</v>
      </c>
      <c r="D5" s="9">
        <f aca="true" t="shared" si="1" ref="D5:D68">B4*$E$2+(1-$E$2)*D4</f>
        <v>100.1</v>
      </c>
      <c r="G5" s="8">
        <f aca="true" t="shared" si="2" ref="G5:G68">$G$1*B5+(1-$G$1)*(G4+H4)</f>
        <v>100.20000000000002</v>
      </c>
      <c r="H5" s="8">
        <f aca="true" t="shared" si="3" ref="H5:H68">$G$2*(G5-G4)+(1-$G$2)*H4</f>
        <v>0.10000000000001139</v>
      </c>
    </row>
    <row r="6" spans="1:8" ht="13.5">
      <c r="A6">
        <v>3</v>
      </c>
      <c r="B6" s="8">
        <f t="shared" si="0"/>
        <v>100.3</v>
      </c>
      <c r="D6" s="9">
        <f t="shared" si="1"/>
        <v>100.12</v>
      </c>
      <c r="F6" s="8">
        <f aca="true" t="shared" si="4" ref="F6:F69">G5+H5</f>
        <v>100.30000000000003</v>
      </c>
      <c r="G6" s="8">
        <f t="shared" si="2"/>
        <v>100.30000000000003</v>
      </c>
      <c r="H6" s="8">
        <f t="shared" si="3"/>
        <v>0.10000000000001083</v>
      </c>
    </row>
    <row r="7" spans="1:8" ht="13.5">
      <c r="A7">
        <v>4</v>
      </c>
      <c r="B7" s="8">
        <f t="shared" si="0"/>
        <v>100.4</v>
      </c>
      <c r="D7" s="9">
        <f t="shared" si="1"/>
        <v>100.156</v>
      </c>
      <c r="F7" s="8">
        <f t="shared" si="4"/>
        <v>100.40000000000003</v>
      </c>
      <c r="G7" s="8">
        <f t="shared" si="2"/>
        <v>100.40000000000003</v>
      </c>
      <c r="H7" s="8">
        <f t="shared" si="3"/>
        <v>0.10000000000001039</v>
      </c>
    </row>
    <row r="8" spans="1:8" ht="13.5">
      <c r="A8">
        <v>5</v>
      </c>
      <c r="B8" s="8">
        <f t="shared" si="0"/>
        <v>100.5</v>
      </c>
      <c r="D8" s="9">
        <f t="shared" si="1"/>
        <v>100.2048</v>
      </c>
      <c r="F8" s="8">
        <f t="shared" si="4"/>
        <v>100.50000000000004</v>
      </c>
      <c r="G8" s="8">
        <f t="shared" si="2"/>
        <v>100.50000000000003</v>
      </c>
      <c r="H8" s="8">
        <f t="shared" si="3"/>
        <v>0.10000000000000718</v>
      </c>
    </row>
    <row r="9" spans="1:8" ht="13.5">
      <c r="A9">
        <v>6</v>
      </c>
      <c r="B9" s="8">
        <f t="shared" si="0"/>
        <v>100.6</v>
      </c>
      <c r="D9" s="9">
        <f t="shared" si="1"/>
        <v>100.26384000000002</v>
      </c>
      <c r="F9" s="8">
        <f t="shared" si="4"/>
        <v>100.60000000000004</v>
      </c>
      <c r="G9" s="8">
        <f t="shared" si="2"/>
        <v>100.60000000000004</v>
      </c>
      <c r="H9" s="8">
        <f t="shared" si="3"/>
        <v>0.10000000000000746</v>
      </c>
    </row>
    <row r="10" spans="1:8" ht="13.5">
      <c r="A10">
        <v>7</v>
      </c>
      <c r="B10" s="8">
        <f t="shared" si="0"/>
        <v>100.7</v>
      </c>
      <c r="D10" s="9">
        <f t="shared" si="1"/>
        <v>100.33107200000002</v>
      </c>
      <c r="F10" s="8">
        <f t="shared" si="4"/>
        <v>100.70000000000005</v>
      </c>
      <c r="G10" s="8">
        <f t="shared" si="2"/>
        <v>100.70000000000005</v>
      </c>
      <c r="H10" s="8">
        <f t="shared" si="3"/>
        <v>0.10000000000000768</v>
      </c>
    </row>
    <row r="11" spans="1:8" ht="13.5">
      <c r="A11">
        <v>8</v>
      </c>
      <c r="B11" s="8">
        <f t="shared" si="0"/>
        <v>100.8</v>
      </c>
      <c r="D11" s="9">
        <f t="shared" si="1"/>
        <v>100.40485760000003</v>
      </c>
      <c r="F11" s="8">
        <f t="shared" si="4"/>
        <v>100.80000000000005</v>
      </c>
      <c r="G11" s="8">
        <f t="shared" si="2"/>
        <v>100.80000000000004</v>
      </c>
      <c r="H11" s="8">
        <f t="shared" si="3"/>
        <v>0.10000000000000502</v>
      </c>
    </row>
    <row r="12" spans="1:8" ht="13.5">
      <c r="A12">
        <v>9</v>
      </c>
      <c r="B12" s="8">
        <f t="shared" si="0"/>
        <v>100.9</v>
      </c>
      <c r="D12" s="9">
        <f t="shared" si="1"/>
        <v>100.48388608000002</v>
      </c>
      <c r="F12" s="8">
        <f t="shared" si="4"/>
        <v>100.90000000000005</v>
      </c>
      <c r="G12" s="8">
        <f t="shared" si="2"/>
        <v>100.90000000000005</v>
      </c>
      <c r="H12" s="8">
        <f t="shared" si="3"/>
        <v>0.10000000000000572</v>
      </c>
    </row>
    <row r="13" spans="1:8" ht="13.5">
      <c r="A13">
        <v>10</v>
      </c>
      <c r="B13" s="8">
        <f t="shared" si="0"/>
        <v>101</v>
      </c>
      <c r="D13" s="9">
        <f t="shared" si="1"/>
        <v>100.56710886400003</v>
      </c>
      <c r="F13" s="8">
        <f t="shared" si="4"/>
        <v>101.00000000000006</v>
      </c>
      <c r="G13" s="8">
        <f t="shared" si="2"/>
        <v>101.00000000000006</v>
      </c>
      <c r="H13" s="8">
        <f t="shared" si="3"/>
        <v>0.10000000000000629</v>
      </c>
    </row>
    <row r="14" spans="1:8" ht="13.5">
      <c r="A14">
        <v>11</v>
      </c>
      <c r="B14" s="8">
        <f t="shared" si="0"/>
        <v>101.1</v>
      </c>
      <c r="D14" s="9">
        <f t="shared" si="1"/>
        <v>100.65368709120004</v>
      </c>
      <c r="F14" s="8">
        <f t="shared" si="4"/>
        <v>101.10000000000007</v>
      </c>
      <c r="G14" s="8">
        <f t="shared" si="2"/>
        <v>101.10000000000005</v>
      </c>
      <c r="H14" s="8">
        <f t="shared" si="3"/>
        <v>0.1000000000000039</v>
      </c>
    </row>
    <row r="15" spans="1:8" ht="13.5">
      <c r="A15">
        <v>12</v>
      </c>
      <c r="B15" s="8">
        <f t="shared" si="0"/>
        <v>101.2</v>
      </c>
      <c r="D15" s="9">
        <f t="shared" si="1"/>
        <v>100.74294967296004</v>
      </c>
      <c r="F15" s="8">
        <f t="shared" si="4"/>
        <v>101.20000000000006</v>
      </c>
      <c r="G15" s="8">
        <f t="shared" si="2"/>
        <v>101.20000000000005</v>
      </c>
      <c r="H15" s="8">
        <f t="shared" si="3"/>
        <v>0.10000000000000199</v>
      </c>
    </row>
    <row r="16" spans="1:8" ht="13.5">
      <c r="A16">
        <v>13</v>
      </c>
      <c r="B16" s="8">
        <f t="shared" si="0"/>
        <v>101.3</v>
      </c>
      <c r="D16" s="9">
        <f t="shared" si="1"/>
        <v>100.83435973836805</v>
      </c>
      <c r="F16" s="8">
        <f t="shared" si="4"/>
        <v>101.30000000000005</v>
      </c>
      <c r="G16" s="8">
        <f t="shared" si="2"/>
        <v>101.30000000000005</v>
      </c>
      <c r="H16" s="8">
        <f t="shared" si="3"/>
        <v>0.10000000000000331</v>
      </c>
    </row>
    <row r="17" spans="1:8" ht="13.5">
      <c r="A17">
        <v>14</v>
      </c>
      <c r="B17" s="8">
        <f t="shared" si="0"/>
        <v>101.4</v>
      </c>
      <c r="D17" s="9">
        <f t="shared" si="1"/>
        <v>100.92748779069446</v>
      </c>
      <c r="F17" s="8">
        <f t="shared" si="4"/>
        <v>101.40000000000006</v>
      </c>
      <c r="G17" s="8">
        <f t="shared" si="2"/>
        <v>101.40000000000006</v>
      </c>
      <c r="H17" s="8">
        <f t="shared" si="3"/>
        <v>0.10000000000000436</v>
      </c>
    </row>
    <row r="18" spans="1:8" ht="13.5">
      <c r="A18">
        <v>15</v>
      </c>
      <c r="B18" s="8">
        <f t="shared" si="0"/>
        <v>101.5</v>
      </c>
      <c r="D18" s="9">
        <f t="shared" si="1"/>
        <v>101.02199023255557</v>
      </c>
      <c r="F18" s="8">
        <f t="shared" si="4"/>
        <v>101.50000000000007</v>
      </c>
      <c r="G18" s="8">
        <f t="shared" si="2"/>
        <v>101.50000000000006</v>
      </c>
      <c r="H18" s="8">
        <f t="shared" si="3"/>
        <v>0.10000000000000236</v>
      </c>
    </row>
    <row r="19" spans="1:8" ht="13.5">
      <c r="A19">
        <v>16</v>
      </c>
      <c r="B19" s="8">
        <f t="shared" si="0"/>
        <v>101.6</v>
      </c>
      <c r="D19" s="9">
        <f t="shared" si="1"/>
        <v>101.11759218604446</v>
      </c>
      <c r="F19" s="8">
        <f t="shared" si="4"/>
        <v>101.60000000000007</v>
      </c>
      <c r="G19" s="8">
        <f t="shared" si="2"/>
        <v>101.60000000000005</v>
      </c>
      <c r="H19" s="8">
        <f t="shared" si="3"/>
        <v>0.10000000000000077</v>
      </c>
    </row>
    <row r="20" spans="1:8" ht="13.5">
      <c r="A20">
        <v>17</v>
      </c>
      <c r="B20" s="8">
        <f t="shared" si="0"/>
        <v>101.7</v>
      </c>
      <c r="D20" s="9">
        <f t="shared" si="1"/>
        <v>101.21407374883557</v>
      </c>
      <c r="F20" s="8">
        <f t="shared" si="4"/>
        <v>101.70000000000005</v>
      </c>
      <c r="G20" s="8">
        <f t="shared" si="2"/>
        <v>101.70000000000005</v>
      </c>
      <c r="H20" s="8">
        <f t="shared" si="3"/>
        <v>0.09999999999999949</v>
      </c>
    </row>
    <row r="21" spans="1:8" ht="13.5">
      <c r="A21">
        <v>18</v>
      </c>
      <c r="B21" s="8">
        <f t="shared" si="0"/>
        <v>101.8</v>
      </c>
      <c r="D21" s="9">
        <f t="shared" si="1"/>
        <v>101.31125899906847</v>
      </c>
      <c r="F21" s="8">
        <f t="shared" si="4"/>
        <v>101.80000000000004</v>
      </c>
      <c r="G21" s="8">
        <f t="shared" si="2"/>
        <v>101.80000000000004</v>
      </c>
      <c r="H21" s="8">
        <f t="shared" si="3"/>
        <v>0.09999999999999847</v>
      </c>
    </row>
    <row r="22" spans="1:8" ht="13.5">
      <c r="A22">
        <v>19</v>
      </c>
      <c r="B22" s="8">
        <f t="shared" si="0"/>
        <v>101.9</v>
      </c>
      <c r="D22" s="9">
        <f t="shared" si="1"/>
        <v>101.40900719925479</v>
      </c>
      <c r="F22" s="8">
        <f t="shared" si="4"/>
        <v>101.90000000000003</v>
      </c>
      <c r="G22" s="8">
        <f t="shared" si="2"/>
        <v>101.90000000000003</v>
      </c>
      <c r="H22" s="8">
        <f t="shared" si="3"/>
        <v>0.09999999999999765</v>
      </c>
    </row>
    <row r="23" spans="1:8" ht="13.5">
      <c r="A23">
        <v>20</v>
      </c>
      <c r="B23" s="8">
        <f t="shared" si="0"/>
        <v>102</v>
      </c>
      <c r="D23" s="9">
        <f t="shared" si="1"/>
        <v>101.50720575940383</v>
      </c>
      <c r="F23" s="8">
        <f t="shared" si="4"/>
        <v>102.00000000000003</v>
      </c>
      <c r="G23" s="8">
        <f t="shared" si="2"/>
        <v>102.00000000000003</v>
      </c>
      <c r="H23" s="8">
        <f t="shared" si="3"/>
        <v>0.099999999999997</v>
      </c>
    </row>
    <row r="24" spans="1:8" ht="13.5">
      <c r="A24">
        <v>21</v>
      </c>
      <c r="B24" s="8">
        <f t="shared" si="0"/>
        <v>102.1</v>
      </c>
      <c r="D24" s="9">
        <f t="shared" si="1"/>
        <v>101.60576460752307</v>
      </c>
      <c r="F24" s="8">
        <f t="shared" si="4"/>
        <v>102.10000000000002</v>
      </c>
      <c r="G24" s="8">
        <f t="shared" si="2"/>
        <v>102.10000000000002</v>
      </c>
      <c r="H24" s="8">
        <f t="shared" si="3"/>
        <v>0.09999999999999647</v>
      </c>
    </row>
    <row r="25" spans="1:8" ht="13.5">
      <c r="A25">
        <v>22</v>
      </c>
      <c r="B25" s="8">
        <f t="shared" si="0"/>
        <v>102.2</v>
      </c>
      <c r="D25" s="9">
        <f t="shared" si="1"/>
        <v>101.70461168601847</v>
      </c>
      <c r="F25" s="8">
        <f t="shared" si="4"/>
        <v>102.20000000000002</v>
      </c>
      <c r="G25" s="8">
        <f t="shared" si="2"/>
        <v>102.20000000000002</v>
      </c>
      <c r="H25" s="8">
        <f t="shared" si="3"/>
        <v>0.09999999999999605</v>
      </c>
    </row>
    <row r="26" spans="1:8" ht="13.5">
      <c r="A26">
        <v>23</v>
      </c>
      <c r="B26" s="8">
        <f t="shared" si="0"/>
        <v>102.3</v>
      </c>
      <c r="D26" s="9">
        <f t="shared" si="1"/>
        <v>101.80368934881477</v>
      </c>
      <c r="F26" s="8">
        <f t="shared" si="4"/>
        <v>102.30000000000001</v>
      </c>
      <c r="G26" s="8">
        <f t="shared" si="2"/>
        <v>102.30000000000001</v>
      </c>
      <c r="H26" s="8">
        <f t="shared" si="3"/>
        <v>0.09999999999999572</v>
      </c>
    </row>
    <row r="27" spans="1:8" ht="13.5">
      <c r="A27">
        <v>24</v>
      </c>
      <c r="B27" s="8">
        <f t="shared" si="0"/>
        <v>102.4</v>
      </c>
      <c r="D27" s="9">
        <f t="shared" si="1"/>
        <v>101.90295147905184</v>
      </c>
      <c r="F27" s="8">
        <f t="shared" si="4"/>
        <v>102.4</v>
      </c>
      <c r="G27" s="8">
        <f t="shared" si="2"/>
        <v>102.40000000000002</v>
      </c>
      <c r="H27" s="8">
        <f t="shared" si="3"/>
        <v>0.09999999999999828</v>
      </c>
    </row>
    <row r="28" spans="1:8" ht="13.5">
      <c r="A28">
        <v>25</v>
      </c>
      <c r="B28" s="8">
        <f t="shared" si="0"/>
        <v>102.5</v>
      </c>
      <c r="D28" s="9">
        <f t="shared" si="1"/>
        <v>102.00236118324148</v>
      </c>
      <c r="F28" s="8">
        <f t="shared" si="4"/>
        <v>102.50000000000001</v>
      </c>
      <c r="G28" s="8">
        <f t="shared" si="2"/>
        <v>102.50000000000001</v>
      </c>
      <c r="H28" s="8">
        <f t="shared" si="3"/>
        <v>0.0999999999999975</v>
      </c>
    </row>
    <row r="29" spans="1:8" ht="13.5">
      <c r="A29">
        <v>26</v>
      </c>
      <c r="B29" s="8">
        <f t="shared" si="0"/>
        <v>102.6</v>
      </c>
      <c r="D29" s="9">
        <f t="shared" si="1"/>
        <v>102.10188894659319</v>
      </c>
      <c r="F29" s="8">
        <f t="shared" si="4"/>
        <v>102.60000000000001</v>
      </c>
      <c r="G29" s="8">
        <f t="shared" si="2"/>
        <v>102.60000000000001</v>
      </c>
      <c r="H29" s="8">
        <f t="shared" si="3"/>
        <v>0.09999999999999687</v>
      </c>
    </row>
    <row r="30" spans="1:8" ht="13.5">
      <c r="A30">
        <v>27</v>
      </c>
      <c r="B30" s="8">
        <f t="shared" si="0"/>
        <v>102.7</v>
      </c>
      <c r="D30" s="9">
        <f t="shared" si="1"/>
        <v>102.20151115727455</v>
      </c>
      <c r="F30" s="8">
        <f t="shared" si="4"/>
        <v>102.7</v>
      </c>
      <c r="G30" s="8">
        <f t="shared" si="2"/>
        <v>102.70000000000002</v>
      </c>
      <c r="H30" s="8">
        <f t="shared" si="3"/>
        <v>0.09999999999999921</v>
      </c>
    </row>
    <row r="31" spans="1:8" ht="13.5">
      <c r="A31">
        <v>28</v>
      </c>
      <c r="B31" s="8">
        <f t="shared" si="0"/>
        <v>102.8</v>
      </c>
      <c r="D31" s="9">
        <f t="shared" si="1"/>
        <v>102.30120892581965</v>
      </c>
      <c r="F31" s="8">
        <f t="shared" si="4"/>
        <v>102.80000000000001</v>
      </c>
      <c r="G31" s="8">
        <f t="shared" si="2"/>
        <v>102.80000000000001</v>
      </c>
      <c r="H31" s="8">
        <f t="shared" si="3"/>
        <v>0.09999999999999824</v>
      </c>
    </row>
    <row r="32" spans="1:8" ht="13.5">
      <c r="A32">
        <v>29</v>
      </c>
      <c r="B32" s="8">
        <f t="shared" si="0"/>
        <v>102.9</v>
      </c>
      <c r="D32" s="9">
        <f t="shared" si="1"/>
        <v>102.40096714065572</v>
      </c>
      <c r="F32" s="8">
        <f t="shared" si="4"/>
        <v>102.9</v>
      </c>
      <c r="G32" s="8">
        <f t="shared" si="2"/>
        <v>102.9</v>
      </c>
      <c r="H32" s="8">
        <f t="shared" si="3"/>
        <v>0.09999999999999747</v>
      </c>
    </row>
    <row r="33" spans="1:8" ht="13.5">
      <c r="A33">
        <v>30</v>
      </c>
      <c r="B33" s="8">
        <f t="shared" si="0"/>
        <v>103</v>
      </c>
      <c r="D33" s="9">
        <f t="shared" si="1"/>
        <v>102.50077371252458</v>
      </c>
      <c r="F33" s="8">
        <f t="shared" si="4"/>
        <v>103</v>
      </c>
      <c r="G33" s="8">
        <f t="shared" si="2"/>
        <v>103</v>
      </c>
      <c r="H33" s="8">
        <f t="shared" si="3"/>
        <v>0.09999999999999684</v>
      </c>
    </row>
    <row r="34" spans="1:8" ht="13.5">
      <c r="A34">
        <v>31</v>
      </c>
      <c r="B34" s="8">
        <f t="shared" si="0"/>
        <v>103.1</v>
      </c>
      <c r="D34" s="9">
        <f t="shared" si="1"/>
        <v>102.60061897001967</v>
      </c>
      <c r="F34" s="8">
        <f t="shared" si="4"/>
        <v>103.1</v>
      </c>
      <c r="G34" s="8">
        <f t="shared" si="2"/>
        <v>103.10000000000001</v>
      </c>
      <c r="H34" s="8">
        <f t="shared" si="3"/>
        <v>0.09999999999999919</v>
      </c>
    </row>
    <row r="35" spans="1:8" ht="13.5">
      <c r="A35">
        <v>32</v>
      </c>
      <c r="B35" s="8">
        <f t="shared" si="0"/>
        <v>103.2</v>
      </c>
      <c r="D35" s="9">
        <f t="shared" si="1"/>
        <v>102.70049517601575</v>
      </c>
      <c r="F35" s="8">
        <f t="shared" si="4"/>
        <v>103.2</v>
      </c>
      <c r="G35" s="8">
        <f t="shared" si="2"/>
        <v>103.2</v>
      </c>
      <c r="H35" s="8">
        <f t="shared" si="3"/>
        <v>0.09999999999999822</v>
      </c>
    </row>
    <row r="36" spans="1:8" ht="13.5">
      <c r="A36">
        <v>33</v>
      </c>
      <c r="B36" s="8">
        <f t="shared" si="0"/>
        <v>103.3</v>
      </c>
      <c r="D36" s="9">
        <f t="shared" si="1"/>
        <v>102.80039614081261</v>
      </c>
      <c r="F36" s="8">
        <f t="shared" si="4"/>
        <v>103.3</v>
      </c>
      <c r="G36" s="8">
        <f t="shared" si="2"/>
        <v>103.3</v>
      </c>
      <c r="H36" s="8">
        <f t="shared" si="3"/>
        <v>0.09999999999999744</v>
      </c>
    </row>
    <row r="37" spans="1:8" ht="13.5">
      <c r="A37">
        <v>34</v>
      </c>
      <c r="B37" s="8">
        <f t="shared" si="0"/>
        <v>103.4</v>
      </c>
      <c r="D37" s="9">
        <f t="shared" si="1"/>
        <v>102.90031691265008</v>
      </c>
      <c r="F37" s="8">
        <f t="shared" si="4"/>
        <v>103.39999999999999</v>
      </c>
      <c r="G37" s="8">
        <f t="shared" si="2"/>
        <v>103.4</v>
      </c>
      <c r="H37" s="8">
        <f t="shared" si="3"/>
        <v>0.09999999999999967</v>
      </c>
    </row>
    <row r="38" spans="1:8" ht="13.5">
      <c r="A38">
        <v>35</v>
      </c>
      <c r="B38" s="8">
        <f t="shared" si="0"/>
        <v>103.5</v>
      </c>
      <c r="D38" s="9">
        <f t="shared" si="1"/>
        <v>103.00025353012008</v>
      </c>
      <c r="F38" s="8">
        <f t="shared" si="4"/>
        <v>103.5</v>
      </c>
      <c r="G38" s="8">
        <f t="shared" si="2"/>
        <v>103.50000000000001</v>
      </c>
      <c r="H38" s="8">
        <f t="shared" si="3"/>
        <v>0.10000000000000145</v>
      </c>
    </row>
    <row r="39" spans="1:8" ht="13.5">
      <c r="A39">
        <v>36</v>
      </c>
      <c r="B39" s="8">
        <f t="shared" si="0"/>
        <v>103.6</v>
      </c>
      <c r="D39" s="9">
        <f t="shared" si="1"/>
        <v>103.10020282409607</v>
      </c>
      <c r="F39" s="8">
        <f t="shared" si="4"/>
        <v>103.60000000000002</v>
      </c>
      <c r="G39" s="8">
        <f t="shared" si="2"/>
        <v>103.60000000000002</v>
      </c>
      <c r="H39" s="8">
        <f t="shared" si="3"/>
        <v>0.10000000000000288</v>
      </c>
    </row>
    <row r="40" spans="1:8" ht="13.5">
      <c r="A40">
        <v>37</v>
      </c>
      <c r="B40" s="8">
        <f t="shared" si="0"/>
        <v>103.7</v>
      </c>
      <c r="D40" s="9">
        <f t="shared" si="1"/>
        <v>103.20016225927687</v>
      </c>
      <c r="F40" s="8">
        <f t="shared" si="4"/>
        <v>103.70000000000003</v>
      </c>
      <c r="G40" s="8">
        <f t="shared" si="2"/>
        <v>103.70000000000005</v>
      </c>
      <c r="H40" s="8">
        <f t="shared" si="3"/>
        <v>0.10000000000000686</v>
      </c>
    </row>
    <row r="41" spans="1:8" ht="13.5">
      <c r="A41">
        <v>38</v>
      </c>
      <c r="B41" s="8">
        <f t="shared" si="0"/>
        <v>103.8</v>
      </c>
      <c r="D41" s="9">
        <f t="shared" si="1"/>
        <v>103.30012980742151</v>
      </c>
      <c r="F41" s="8">
        <f t="shared" si="4"/>
        <v>103.80000000000005</v>
      </c>
      <c r="G41" s="8">
        <f t="shared" si="2"/>
        <v>103.80000000000005</v>
      </c>
      <c r="H41" s="8">
        <f t="shared" si="3"/>
        <v>0.10000000000000721</v>
      </c>
    </row>
    <row r="42" spans="1:8" ht="13.5">
      <c r="A42">
        <v>39</v>
      </c>
      <c r="B42" s="8">
        <f t="shared" si="0"/>
        <v>103.9</v>
      </c>
      <c r="D42" s="9">
        <f t="shared" si="1"/>
        <v>103.40010384593722</v>
      </c>
      <c r="F42" s="8">
        <f t="shared" si="4"/>
        <v>103.90000000000006</v>
      </c>
      <c r="G42" s="8">
        <f t="shared" si="2"/>
        <v>103.90000000000006</v>
      </c>
      <c r="H42" s="8">
        <f t="shared" si="3"/>
        <v>0.10000000000000749</v>
      </c>
    </row>
    <row r="43" spans="1:8" ht="13.5">
      <c r="A43">
        <v>40</v>
      </c>
      <c r="B43" s="8">
        <f t="shared" si="0"/>
        <v>104</v>
      </c>
      <c r="D43" s="9">
        <f t="shared" si="1"/>
        <v>103.50008307674979</v>
      </c>
      <c r="F43" s="8">
        <f t="shared" si="4"/>
        <v>104.00000000000007</v>
      </c>
      <c r="G43" s="8">
        <f t="shared" si="2"/>
        <v>104.00000000000006</v>
      </c>
      <c r="H43" s="8">
        <f t="shared" si="3"/>
        <v>0.10000000000000486</v>
      </c>
    </row>
    <row r="44" spans="1:8" ht="13.5">
      <c r="A44">
        <v>41</v>
      </c>
      <c r="B44" s="8">
        <f t="shared" si="0"/>
        <v>104.1</v>
      </c>
      <c r="D44" s="9">
        <f t="shared" si="1"/>
        <v>103.60006646139983</v>
      </c>
      <c r="F44" s="8">
        <f t="shared" si="4"/>
        <v>104.10000000000007</v>
      </c>
      <c r="G44" s="8">
        <f t="shared" si="2"/>
        <v>104.10000000000005</v>
      </c>
      <c r="H44" s="8">
        <f t="shared" si="3"/>
        <v>0.10000000000000277</v>
      </c>
    </row>
    <row r="45" spans="1:8" ht="13.5">
      <c r="A45">
        <v>42</v>
      </c>
      <c r="B45" s="8">
        <f t="shared" si="0"/>
        <v>104.2</v>
      </c>
      <c r="D45" s="9">
        <f t="shared" si="1"/>
        <v>103.70005316911988</v>
      </c>
      <c r="F45" s="8">
        <f t="shared" si="4"/>
        <v>104.20000000000006</v>
      </c>
      <c r="G45" s="8">
        <f t="shared" si="2"/>
        <v>104.20000000000006</v>
      </c>
      <c r="H45" s="8">
        <f t="shared" si="3"/>
        <v>0.10000000000000393</v>
      </c>
    </row>
    <row r="46" spans="1:8" ht="13.5">
      <c r="A46">
        <v>43</v>
      </c>
      <c r="B46" s="8">
        <f t="shared" si="0"/>
        <v>104.3</v>
      </c>
      <c r="D46" s="9">
        <f t="shared" si="1"/>
        <v>103.80004253529592</v>
      </c>
      <c r="F46" s="8">
        <f t="shared" si="4"/>
        <v>104.30000000000007</v>
      </c>
      <c r="G46" s="8">
        <f t="shared" si="2"/>
        <v>104.30000000000005</v>
      </c>
      <c r="H46" s="8">
        <f t="shared" si="3"/>
        <v>0.10000000000000202</v>
      </c>
    </row>
    <row r="47" spans="1:8" ht="13.5">
      <c r="A47">
        <v>44</v>
      </c>
      <c r="B47" s="8">
        <f t="shared" si="0"/>
        <v>104.4</v>
      </c>
      <c r="D47" s="9">
        <f t="shared" si="1"/>
        <v>103.90003402823673</v>
      </c>
      <c r="F47" s="8">
        <f t="shared" si="4"/>
        <v>104.40000000000006</v>
      </c>
      <c r="G47" s="8">
        <f t="shared" si="2"/>
        <v>104.40000000000006</v>
      </c>
      <c r="H47" s="8">
        <f t="shared" si="3"/>
        <v>0.10000000000000334</v>
      </c>
    </row>
    <row r="48" spans="1:8" ht="13.5">
      <c r="A48">
        <v>45</v>
      </c>
      <c r="B48" s="8">
        <f t="shared" si="0"/>
        <v>104.5</v>
      </c>
      <c r="D48" s="9">
        <f t="shared" si="1"/>
        <v>104.00002722258938</v>
      </c>
      <c r="F48" s="8">
        <f t="shared" si="4"/>
        <v>104.50000000000007</v>
      </c>
      <c r="G48" s="8">
        <f t="shared" si="2"/>
        <v>104.50000000000007</v>
      </c>
      <c r="H48" s="8">
        <f t="shared" si="3"/>
        <v>0.10000000000000439</v>
      </c>
    </row>
    <row r="49" spans="1:8" ht="13.5">
      <c r="A49">
        <v>46</v>
      </c>
      <c r="B49" s="8">
        <f t="shared" si="0"/>
        <v>104.6</v>
      </c>
      <c r="D49" s="9">
        <f t="shared" si="1"/>
        <v>104.10002177807152</v>
      </c>
      <c r="F49" s="8">
        <f t="shared" si="4"/>
        <v>104.60000000000008</v>
      </c>
      <c r="G49" s="8">
        <f t="shared" si="2"/>
        <v>104.60000000000007</v>
      </c>
      <c r="H49" s="8">
        <f t="shared" si="3"/>
        <v>0.10000000000000238</v>
      </c>
    </row>
    <row r="50" spans="1:8" ht="13.5">
      <c r="A50">
        <v>47</v>
      </c>
      <c r="B50" s="8">
        <f t="shared" si="0"/>
        <v>104.7</v>
      </c>
      <c r="D50" s="9">
        <f t="shared" si="1"/>
        <v>104.20001742245722</v>
      </c>
      <c r="F50" s="8">
        <f t="shared" si="4"/>
        <v>104.70000000000007</v>
      </c>
      <c r="G50" s="8">
        <f t="shared" si="2"/>
        <v>104.70000000000006</v>
      </c>
      <c r="H50" s="8">
        <f t="shared" si="3"/>
        <v>0.10000000000000077</v>
      </c>
    </row>
    <row r="51" spans="1:8" ht="13.5">
      <c r="A51">
        <v>48</v>
      </c>
      <c r="B51" s="8">
        <f t="shared" si="0"/>
        <v>104.8</v>
      </c>
      <c r="D51" s="9">
        <f t="shared" si="1"/>
        <v>104.30001393796579</v>
      </c>
      <c r="F51" s="8">
        <f t="shared" si="4"/>
        <v>104.80000000000005</v>
      </c>
      <c r="G51" s="8">
        <f t="shared" si="2"/>
        <v>104.80000000000004</v>
      </c>
      <c r="H51" s="8">
        <f t="shared" si="3"/>
        <v>0.09999999999999665</v>
      </c>
    </row>
    <row r="52" spans="1:8" ht="13.5">
      <c r="A52">
        <v>49</v>
      </c>
      <c r="B52" s="8">
        <f t="shared" si="0"/>
        <v>104.9</v>
      </c>
      <c r="D52" s="9">
        <f t="shared" si="1"/>
        <v>104.40001115037265</v>
      </c>
      <c r="F52" s="8">
        <f t="shared" si="4"/>
        <v>104.90000000000003</v>
      </c>
      <c r="G52" s="8">
        <f t="shared" si="2"/>
        <v>104.90000000000003</v>
      </c>
      <c r="H52" s="8">
        <f t="shared" si="3"/>
        <v>0.09999999999999619</v>
      </c>
    </row>
    <row r="53" spans="1:8" ht="13.5">
      <c r="A53">
        <v>50</v>
      </c>
      <c r="B53" s="8">
        <f t="shared" si="0"/>
        <v>105</v>
      </c>
      <c r="D53" s="9">
        <f t="shared" si="1"/>
        <v>104.50000892029813</v>
      </c>
      <c r="F53" s="8">
        <f t="shared" si="4"/>
        <v>105.00000000000003</v>
      </c>
      <c r="G53" s="8">
        <f t="shared" si="2"/>
        <v>105.00000000000003</v>
      </c>
      <c r="H53" s="8">
        <f t="shared" si="3"/>
        <v>0.09999999999999583</v>
      </c>
    </row>
    <row r="54" spans="1:8" ht="13.5">
      <c r="A54">
        <v>51</v>
      </c>
      <c r="B54" s="8">
        <f t="shared" si="0"/>
        <v>105.1</v>
      </c>
      <c r="D54" s="9">
        <f t="shared" si="1"/>
        <v>104.6000071362385</v>
      </c>
      <c r="F54" s="8">
        <f t="shared" si="4"/>
        <v>105.10000000000002</v>
      </c>
      <c r="G54" s="8">
        <f t="shared" si="2"/>
        <v>105.10000000000002</v>
      </c>
      <c r="H54" s="8">
        <f t="shared" si="3"/>
        <v>0.09999999999999554</v>
      </c>
    </row>
    <row r="55" spans="1:8" ht="13.5">
      <c r="A55">
        <v>52</v>
      </c>
      <c r="B55" s="8">
        <f t="shared" si="0"/>
        <v>105.2</v>
      </c>
      <c r="D55" s="9">
        <f t="shared" si="1"/>
        <v>104.7000057089908</v>
      </c>
      <c r="F55" s="8">
        <f t="shared" si="4"/>
        <v>105.20000000000002</v>
      </c>
      <c r="G55" s="8">
        <f t="shared" si="2"/>
        <v>105.20000000000003</v>
      </c>
      <c r="H55" s="8">
        <f t="shared" si="3"/>
        <v>0.09999999999999815</v>
      </c>
    </row>
    <row r="56" spans="1:8" ht="13.5">
      <c r="A56">
        <v>53</v>
      </c>
      <c r="B56" s="8">
        <f t="shared" si="0"/>
        <v>105.3</v>
      </c>
      <c r="D56" s="9">
        <f t="shared" si="1"/>
        <v>104.80000456719266</v>
      </c>
      <c r="F56" s="8">
        <f t="shared" si="4"/>
        <v>105.30000000000003</v>
      </c>
      <c r="G56" s="8">
        <f t="shared" si="2"/>
        <v>105.30000000000003</v>
      </c>
      <c r="H56" s="8">
        <f t="shared" si="3"/>
        <v>0.09999999999999738</v>
      </c>
    </row>
    <row r="57" spans="1:8" ht="13.5">
      <c r="A57">
        <v>54</v>
      </c>
      <c r="B57" s="8">
        <f t="shared" si="0"/>
        <v>105.4</v>
      </c>
      <c r="D57" s="9">
        <f t="shared" si="1"/>
        <v>104.90000365375414</v>
      </c>
      <c r="F57" s="8">
        <f t="shared" si="4"/>
        <v>105.40000000000002</v>
      </c>
      <c r="G57" s="8">
        <f t="shared" si="2"/>
        <v>105.40000000000002</v>
      </c>
      <c r="H57" s="8">
        <f t="shared" si="3"/>
        <v>0.09999999999999677</v>
      </c>
    </row>
    <row r="58" spans="1:8" ht="13.5">
      <c r="A58">
        <v>55</v>
      </c>
      <c r="B58" s="8">
        <f t="shared" si="0"/>
        <v>105.5</v>
      </c>
      <c r="D58" s="9">
        <f t="shared" si="1"/>
        <v>105.00000292300332</v>
      </c>
      <c r="F58" s="8">
        <f t="shared" si="4"/>
        <v>105.50000000000001</v>
      </c>
      <c r="G58" s="8">
        <f t="shared" si="2"/>
        <v>105.50000000000003</v>
      </c>
      <c r="H58" s="8">
        <f t="shared" si="3"/>
        <v>0.09999999999999913</v>
      </c>
    </row>
    <row r="59" spans="1:8" ht="13.5">
      <c r="A59">
        <v>56</v>
      </c>
      <c r="B59" s="8">
        <f t="shared" si="0"/>
        <v>105.6</v>
      </c>
      <c r="D59" s="9">
        <f t="shared" si="1"/>
        <v>105.10000233840267</v>
      </c>
      <c r="F59" s="8">
        <f t="shared" si="4"/>
        <v>105.60000000000002</v>
      </c>
      <c r="G59" s="8">
        <f t="shared" si="2"/>
        <v>105.60000000000002</v>
      </c>
      <c r="H59" s="8">
        <f t="shared" si="3"/>
        <v>0.09999999999999817</v>
      </c>
    </row>
    <row r="60" spans="1:8" ht="13.5">
      <c r="A60">
        <v>57</v>
      </c>
      <c r="B60" s="8">
        <f t="shared" si="0"/>
        <v>105.7</v>
      </c>
      <c r="D60" s="9">
        <f t="shared" si="1"/>
        <v>105.20000187072215</v>
      </c>
      <c r="F60" s="8">
        <f t="shared" si="4"/>
        <v>105.70000000000002</v>
      </c>
      <c r="G60" s="8">
        <f t="shared" si="2"/>
        <v>105.70000000000002</v>
      </c>
      <c r="H60" s="8">
        <f t="shared" si="3"/>
        <v>0.09999999999999741</v>
      </c>
    </row>
    <row r="61" spans="1:8" ht="13.5">
      <c r="A61">
        <v>58</v>
      </c>
      <c r="B61" s="8">
        <f t="shared" si="0"/>
        <v>105.8</v>
      </c>
      <c r="D61" s="9">
        <f t="shared" si="1"/>
        <v>105.30000149657772</v>
      </c>
      <c r="F61" s="8">
        <f t="shared" si="4"/>
        <v>105.80000000000001</v>
      </c>
      <c r="G61" s="8">
        <f t="shared" si="2"/>
        <v>105.80000000000001</v>
      </c>
      <c r="H61" s="8">
        <f t="shared" si="3"/>
        <v>0.0999999999999968</v>
      </c>
    </row>
    <row r="62" spans="1:8" ht="13.5">
      <c r="A62">
        <v>59</v>
      </c>
      <c r="B62" s="8">
        <f t="shared" si="0"/>
        <v>105.9</v>
      </c>
      <c r="D62" s="9">
        <f t="shared" si="1"/>
        <v>105.40000119726218</v>
      </c>
      <c r="F62" s="8">
        <f t="shared" si="4"/>
        <v>105.9</v>
      </c>
      <c r="G62" s="8">
        <f t="shared" si="2"/>
        <v>105.90000000000002</v>
      </c>
      <c r="H62" s="8">
        <f t="shared" si="3"/>
        <v>0.09999999999999916</v>
      </c>
    </row>
    <row r="63" spans="1:8" ht="13.5">
      <c r="A63">
        <v>60</v>
      </c>
      <c r="B63" s="8">
        <f t="shared" si="0"/>
        <v>106</v>
      </c>
      <c r="D63" s="9">
        <f t="shared" si="1"/>
        <v>105.50000095780976</v>
      </c>
      <c r="F63" s="8">
        <f t="shared" si="4"/>
        <v>106.00000000000001</v>
      </c>
      <c r="G63" s="8">
        <f t="shared" si="2"/>
        <v>106.00000000000001</v>
      </c>
      <c r="H63" s="8">
        <f t="shared" si="3"/>
        <v>0.0999999999999982</v>
      </c>
    </row>
    <row r="64" spans="1:8" ht="13.5">
      <c r="A64">
        <v>61</v>
      </c>
      <c r="B64" s="8">
        <f t="shared" si="0"/>
        <v>106.1</v>
      </c>
      <c r="D64" s="9">
        <f t="shared" si="1"/>
        <v>105.60000076624782</v>
      </c>
      <c r="F64" s="8">
        <f t="shared" si="4"/>
        <v>106.10000000000001</v>
      </c>
      <c r="G64" s="8">
        <f t="shared" si="2"/>
        <v>106.10000000000001</v>
      </c>
      <c r="H64" s="8">
        <f t="shared" si="3"/>
        <v>0.09999999999999744</v>
      </c>
    </row>
    <row r="65" spans="1:8" ht="13.5">
      <c r="A65">
        <v>62</v>
      </c>
      <c r="B65" s="8">
        <f t="shared" si="0"/>
        <v>106.2</v>
      </c>
      <c r="D65" s="9">
        <f t="shared" si="1"/>
        <v>105.70000061299825</v>
      </c>
      <c r="F65" s="8">
        <f t="shared" si="4"/>
        <v>106.2</v>
      </c>
      <c r="G65" s="8">
        <f t="shared" si="2"/>
        <v>106.20000000000002</v>
      </c>
      <c r="H65" s="8">
        <f t="shared" si="3"/>
        <v>0.09999999999999967</v>
      </c>
    </row>
    <row r="66" spans="1:8" ht="13.5">
      <c r="A66">
        <v>63</v>
      </c>
      <c r="B66" s="8">
        <f t="shared" si="0"/>
        <v>106.3</v>
      </c>
      <c r="D66" s="9">
        <f t="shared" si="1"/>
        <v>105.80000049039862</v>
      </c>
      <c r="F66" s="8">
        <f t="shared" si="4"/>
        <v>106.30000000000001</v>
      </c>
      <c r="G66" s="8">
        <f t="shared" si="2"/>
        <v>106.30000000000003</v>
      </c>
      <c r="H66" s="8">
        <f t="shared" si="3"/>
        <v>0.10000000000000145</v>
      </c>
    </row>
    <row r="67" spans="1:8" ht="13.5">
      <c r="A67">
        <v>64</v>
      </c>
      <c r="B67" s="8">
        <f t="shared" si="0"/>
        <v>106.4</v>
      </c>
      <c r="D67" s="9">
        <f t="shared" si="1"/>
        <v>105.9000003923189</v>
      </c>
      <c r="F67" s="8">
        <f t="shared" si="4"/>
        <v>106.40000000000003</v>
      </c>
      <c r="G67" s="8">
        <f t="shared" si="2"/>
        <v>106.40000000000003</v>
      </c>
      <c r="H67" s="8">
        <f t="shared" si="3"/>
        <v>0.10000000000000288</v>
      </c>
    </row>
    <row r="68" spans="1:8" ht="13.5">
      <c r="A68">
        <v>65</v>
      </c>
      <c r="B68" s="8">
        <f aca="true" t="shared" si="5" ref="B68:B131">100+0.1*A68</f>
        <v>106.5</v>
      </c>
      <c r="D68" s="9">
        <f t="shared" si="1"/>
        <v>106.00000031385513</v>
      </c>
      <c r="F68" s="8">
        <f t="shared" si="4"/>
        <v>106.50000000000004</v>
      </c>
      <c r="G68" s="8">
        <f t="shared" si="2"/>
        <v>106.50000000000004</v>
      </c>
      <c r="H68" s="8">
        <f t="shared" si="3"/>
        <v>0.10000000000000402</v>
      </c>
    </row>
    <row r="69" spans="1:8" ht="13.5">
      <c r="A69">
        <v>66</v>
      </c>
      <c r="B69" s="8">
        <f t="shared" si="5"/>
        <v>106.6</v>
      </c>
      <c r="D69" s="9">
        <f aca="true" t="shared" si="6" ref="D69:D132">B68*$E$2+(1-$E$2)*D68</f>
        <v>106.1000002510841</v>
      </c>
      <c r="F69" s="8">
        <f t="shared" si="4"/>
        <v>106.60000000000005</v>
      </c>
      <c r="G69" s="8">
        <f aca="true" t="shared" si="7" ref="G69:G132">$G$1*B69+(1-$G$1)*(G68+H68)</f>
        <v>106.60000000000005</v>
      </c>
      <c r="H69" s="8">
        <f aca="true" t="shared" si="8" ref="H69:H132">$G$2*(G69-G68)+(1-$G$2)*H68</f>
        <v>0.10000000000000493</v>
      </c>
    </row>
    <row r="70" spans="1:8" ht="13.5">
      <c r="A70">
        <v>67</v>
      </c>
      <c r="B70" s="8">
        <f t="shared" si="5"/>
        <v>106.7</v>
      </c>
      <c r="D70" s="9">
        <f t="shared" si="6"/>
        <v>106.2000002008673</v>
      </c>
      <c r="F70" s="8">
        <f aca="true" t="shared" si="9" ref="F70:F133">G69+H69</f>
        <v>106.70000000000006</v>
      </c>
      <c r="G70" s="8">
        <f t="shared" si="7"/>
        <v>106.70000000000006</v>
      </c>
      <c r="H70" s="8">
        <f t="shared" si="8"/>
        <v>0.10000000000000567</v>
      </c>
    </row>
    <row r="71" spans="1:8" ht="13.5">
      <c r="A71">
        <v>68</v>
      </c>
      <c r="B71" s="8">
        <f t="shared" si="5"/>
        <v>106.8</v>
      </c>
      <c r="D71" s="9">
        <f t="shared" si="6"/>
        <v>106.30000016069384</v>
      </c>
      <c r="F71" s="8">
        <f t="shared" si="9"/>
        <v>106.80000000000007</v>
      </c>
      <c r="G71" s="8">
        <f t="shared" si="7"/>
        <v>106.80000000000005</v>
      </c>
      <c r="H71" s="8">
        <f t="shared" si="8"/>
        <v>0.1000000000000034</v>
      </c>
    </row>
    <row r="72" spans="1:8" ht="13.5">
      <c r="A72">
        <v>69</v>
      </c>
      <c r="B72" s="8">
        <f t="shared" si="5"/>
        <v>106.9</v>
      </c>
      <c r="D72" s="9">
        <f t="shared" si="6"/>
        <v>106.40000012855508</v>
      </c>
      <c r="F72" s="8">
        <f t="shared" si="9"/>
        <v>106.90000000000006</v>
      </c>
      <c r="G72" s="8">
        <f t="shared" si="7"/>
        <v>106.90000000000006</v>
      </c>
      <c r="H72" s="8">
        <f t="shared" si="8"/>
        <v>0.10000000000000445</v>
      </c>
    </row>
    <row r="73" spans="1:8" ht="13.5">
      <c r="A73">
        <v>70</v>
      </c>
      <c r="B73" s="8">
        <f t="shared" si="5"/>
        <v>107</v>
      </c>
      <c r="D73" s="9">
        <f t="shared" si="6"/>
        <v>106.50000010284407</v>
      </c>
      <c r="F73" s="8">
        <f t="shared" si="9"/>
        <v>107.00000000000007</v>
      </c>
      <c r="G73" s="8">
        <f t="shared" si="7"/>
        <v>107.00000000000007</v>
      </c>
      <c r="H73" s="8">
        <f t="shared" si="8"/>
        <v>0.10000000000000528</v>
      </c>
    </row>
    <row r="74" spans="1:8" ht="13.5">
      <c r="A74">
        <v>71</v>
      </c>
      <c r="B74" s="8">
        <f t="shared" si="5"/>
        <v>107.1</v>
      </c>
      <c r="D74" s="9">
        <f t="shared" si="6"/>
        <v>106.60000008227527</v>
      </c>
      <c r="F74" s="8">
        <f t="shared" si="9"/>
        <v>107.10000000000008</v>
      </c>
      <c r="G74" s="8">
        <f t="shared" si="7"/>
        <v>107.10000000000007</v>
      </c>
      <c r="H74" s="8">
        <f t="shared" si="8"/>
        <v>0.1000000000000031</v>
      </c>
    </row>
    <row r="75" spans="1:8" ht="13.5">
      <c r="A75">
        <v>72</v>
      </c>
      <c r="B75" s="8">
        <f t="shared" si="5"/>
        <v>107.2</v>
      </c>
      <c r="D75" s="9">
        <f t="shared" si="6"/>
        <v>106.70000006582022</v>
      </c>
      <c r="F75" s="8">
        <f t="shared" si="9"/>
        <v>107.20000000000007</v>
      </c>
      <c r="G75" s="8">
        <f t="shared" si="7"/>
        <v>107.20000000000006</v>
      </c>
      <c r="H75" s="8">
        <f t="shared" si="8"/>
        <v>0.10000000000000135</v>
      </c>
    </row>
    <row r="76" spans="1:8" ht="13.5">
      <c r="A76">
        <v>73</v>
      </c>
      <c r="B76" s="8">
        <f t="shared" si="5"/>
        <v>107.3</v>
      </c>
      <c r="D76" s="9">
        <f t="shared" si="6"/>
        <v>106.80000005265617</v>
      </c>
      <c r="F76" s="8">
        <f t="shared" si="9"/>
        <v>107.30000000000005</v>
      </c>
      <c r="G76" s="8">
        <f t="shared" si="7"/>
        <v>107.30000000000004</v>
      </c>
      <c r="H76" s="8">
        <f t="shared" si="8"/>
        <v>0.0999999999999971</v>
      </c>
    </row>
    <row r="77" spans="1:8" ht="13.5">
      <c r="A77">
        <v>74</v>
      </c>
      <c r="B77" s="8">
        <f t="shared" si="5"/>
        <v>107.4</v>
      </c>
      <c r="D77" s="9">
        <f t="shared" si="6"/>
        <v>106.90000004212496</v>
      </c>
      <c r="F77" s="8">
        <f t="shared" si="9"/>
        <v>107.40000000000003</v>
      </c>
      <c r="G77" s="8">
        <f t="shared" si="7"/>
        <v>107.40000000000003</v>
      </c>
      <c r="H77" s="8">
        <f t="shared" si="8"/>
        <v>0.09999999999999655</v>
      </c>
    </row>
    <row r="78" spans="1:8" ht="13.5">
      <c r="A78">
        <v>75</v>
      </c>
      <c r="B78" s="8">
        <f t="shared" si="5"/>
        <v>107.5</v>
      </c>
      <c r="D78" s="9">
        <f t="shared" si="6"/>
        <v>107.00000003369998</v>
      </c>
      <c r="F78" s="8">
        <f t="shared" si="9"/>
        <v>107.50000000000003</v>
      </c>
      <c r="G78" s="8">
        <f t="shared" si="7"/>
        <v>107.50000000000003</v>
      </c>
      <c r="H78" s="8">
        <f t="shared" si="8"/>
        <v>0.0999999999999961</v>
      </c>
    </row>
    <row r="79" spans="1:8" ht="13.5">
      <c r="A79">
        <v>76</v>
      </c>
      <c r="B79" s="8">
        <f t="shared" si="5"/>
        <v>107.6</v>
      </c>
      <c r="D79" s="9">
        <f t="shared" si="6"/>
        <v>107.10000002695999</v>
      </c>
      <c r="F79" s="8">
        <f t="shared" si="9"/>
        <v>107.60000000000002</v>
      </c>
      <c r="G79" s="8">
        <f t="shared" si="7"/>
        <v>107.60000000000002</v>
      </c>
      <c r="H79" s="8">
        <f t="shared" si="8"/>
        <v>0.09999999999999576</v>
      </c>
    </row>
    <row r="80" spans="1:8" ht="13.5">
      <c r="A80">
        <v>77</v>
      </c>
      <c r="B80" s="8">
        <f t="shared" si="5"/>
        <v>107.7</v>
      </c>
      <c r="D80" s="9">
        <f t="shared" si="6"/>
        <v>107.20000002156799</v>
      </c>
      <c r="F80" s="8">
        <f t="shared" si="9"/>
        <v>107.70000000000002</v>
      </c>
      <c r="G80" s="8">
        <f t="shared" si="7"/>
        <v>107.70000000000003</v>
      </c>
      <c r="H80" s="8">
        <f t="shared" si="8"/>
        <v>0.09999999999999833</v>
      </c>
    </row>
    <row r="81" spans="1:8" ht="13.5">
      <c r="A81">
        <v>78</v>
      </c>
      <c r="B81" s="8">
        <f t="shared" si="5"/>
        <v>107.8</v>
      </c>
      <c r="D81" s="9">
        <f t="shared" si="6"/>
        <v>107.3000000172544</v>
      </c>
      <c r="F81" s="8">
        <f t="shared" si="9"/>
        <v>107.80000000000003</v>
      </c>
      <c r="G81" s="8">
        <f t="shared" si="7"/>
        <v>107.80000000000003</v>
      </c>
      <c r="H81" s="8">
        <f t="shared" si="8"/>
        <v>0.09999999999999754</v>
      </c>
    </row>
    <row r="82" spans="1:8" ht="13.5">
      <c r="A82">
        <v>79</v>
      </c>
      <c r="B82" s="8">
        <f t="shared" si="5"/>
        <v>107.9</v>
      </c>
      <c r="D82" s="9">
        <f t="shared" si="6"/>
        <v>107.40000001380353</v>
      </c>
      <c r="F82" s="8">
        <f t="shared" si="9"/>
        <v>107.90000000000002</v>
      </c>
      <c r="G82" s="8">
        <f t="shared" si="7"/>
        <v>107.90000000000002</v>
      </c>
      <c r="H82" s="8">
        <f t="shared" si="8"/>
        <v>0.0999999999999969</v>
      </c>
    </row>
    <row r="83" spans="1:8" ht="13.5">
      <c r="A83">
        <v>80</v>
      </c>
      <c r="B83" s="8">
        <f t="shared" si="5"/>
        <v>108</v>
      </c>
      <c r="D83" s="9">
        <f t="shared" si="6"/>
        <v>107.50000001104283</v>
      </c>
      <c r="F83" s="8">
        <f t="shared" si="9"/>
        <v>108.00000000000001</v>
      </c>
      <c r="G83" s="8">
        <f t="shared" si="7"/>
        <v>108.00000000000003</v>
      </c>
      <c r="H83" s="8">
        <f t="shared" si="8"/>
        <v>0.09999999999999923</v>
      </c>
    </row>
    <row r="84" spans="1:8" ht="13.5">
      <c r="A84">
        <v>81</v>
      </c>
      <c r="B84" s="8">
        <f t="shared" si="5"/>
        <v>108.1</v>
      </c>
      <c r="D84" s="9">
        <f t="shared" si="6"/>
        <v>107.60000000883426</v>
      </c>
      <c r="F84" s="8">
        <f t="shared" si="9"/>
        <v>108.10000000000002</v>
      </c>
      <c r="G84" s="8">
        <f t="shared" si="7"/>
        <v>108.10000000000002</v>
      </c>
      <c r="H84" s="8">
        <f t="shared" si="8"/>
        <v>0.09999999999999826</v>
      </c>
    </row>
    <row r="85" spans="1:8" ht="13.5">
      <c r="A85">
        <v>82</v>
      </c>
      <c r="B85" s="8">
        <f t="shared" si="5"/>
        <v>108.2</v>
      </c>
      <c r="D85" s="9">
        <f t="shared" si="6"/>
        <v>107.70000000706742</v>
      </c>
      <c r="F85" s="8">
        <f t="shared" si="9"/>
        <v>108.20000000000002</v>
      </c>
      <c r="G85" s="8">
        <f t="shared" si="7"/>
        <v>108.20000000000002</v>
      </c>
      <c r="H85" s="8">
        <f t="shared" si="8"/>
        <v>0.09999999999999748</v>
      </c>
    </row>
    <row r="86" spans="1:8" ht="13.5">
      <c r="A86">
        <v>83</v>
      </c>
      <c r="B86" s="8">
        <f t="shared" si="5"/>
        <v>108.3</v>
      </c>
      <c r="D86" s="9">
        <f t="shared" si="6"/>
        <v>107.80000000565394</v>
      </c>
      <c r="F86" s="8">
        <f t="shared" si="9"/>
        <v>108.30000000000001</v>
      </c>
      <c r="G86" s="8">
        <f t="shared" si="7"/>
        <v>108.30000000000001</v>
      </c>
      <c r="H86" s="8">
        <f t="shared" si="8"/>
        <v>0.09999999999999686</v>
      </c>
    </row>
    <row r="87" spans="1:8" ht="13.5">
      <c r="A87">
        <v>84</v>
      </c>
      <c r="B87" s="8">
        <f t="shared" si="5"/>
        <v>108.4</v>
      </c>
      <c r="D87" s="9">
        <f t="shared" si="6"/>
        <v>107.90000000452315</v>
      </c>
      <c r="F87" s="8">
        <f t="shared" si="9"/>
        <v>108.4</v>
      </c>
      <c r="G87" s="8">
        <f t="shared" si="7"/>
        <v>108.40000000000002</v>
      </c>
      <c r="H87" s="8">
        <f t="shared" si="8"/>
        <v>0.0999999999999992</v>
      </c>
    </row>
    <row r="88" spans="1:8" ht="13.5">
      <c r="A88">
        <v>85</v>
      </c>
      <c r="B88" s="8">
        <f t="shared" si="5"/>
        <v>108.5</v>
      </c>
      <c r="D88" s="9">
        <f t="shared" si="6"/>
        <v>108.00000000361854</v>
      </c>
      <c r="F88" s="8">
        <f t="shared" si="9"/>
        <v>108.50000000000001</v>
      </c>
      <c r="G88" s="8">
        <f t="shared" si="7"/>
        <v>108.50000000000001</v>
      </c>
      <c r="H88" s="8">
        <f t="shared" si="8"/>
        <v>0.09999999999999823</v>
      </c>
    </row>
    <row r="89" spans="1:8" ht="13.5">
      <c r="A89">
        <v>86</v>
      </c>
      <c r="B89" s="8">
        <f t="shared" si="5"/>
        <v>108.6</v>
      </c>
      <c r="D89" s="9">
        <f t="shared" si="6"/>
        <v>108.10000000289484</v>
      </c>
      <c r="F89" s="8">
        <f t="shared" si="9"/>
        <v>108.60000000000001</v>
      </c>
      <c r="G89" s="8">
        <f t="shared" si="7"/>
        <v>108.60000000000001</v>
      </c>
      <c r="H89" s="8">
        <f t="shared" si="8"/>
        <v>0.09999999999999745</v>
      </c>
    </row>
    <row r="90" spans="1:8" ht="13.5">
      <c r="A90">
        <v>87</v>
      </c>
      <c r="B90" s="8">
        <f t="shared" si="5"/>
        <v>108.7</v>
      </c>
      <c r="D90" s="9">
        <f t="shared" si="6"/>
        <v>108.20000000231587</v>
      </c>
      <c r="F90" s="8">
        <f t="shared" si="9"/>
        <v>108.7</v>
      </c>
      <c r="G90" s="8">
        <f t="shared" si="7"/>
        <v>108.70000000000002</v>
      </c>
      <c r="H90" s="8">
        <f t="shared" si="8"/>
        <v>0.09999999999999967</v>
      </c>
    </row>
    <row r="91" spans="1:8" ht="13.5">
      <c r="A91">
        <v>88</v>
      </c>
      <c r="B91" s="8">
        <f t="shared" si="5"/>
        <v>108.8</v>
      </c>
      <c r="D91" s="9">
        <f t="shared" si="6"/>
        <v>108.30000000185271</v>
      </c>
      <c r="F91" s="8">
        <f t="shared" si="9"/>
        <v>108.80000000000001</v>
      </c>
      <c r="G91" s="8">
        <f t="shared" si="7"/>
        <v>108.80000000000003</v>
      </c>
      <c r="H91" s="8">
        <f t="shared" si="8"/>
        <v>0.10000000000000145</v>
      </c>
    </row>
    <row r="92" spans="1:8" ht="13.5">
      <c r="A92">
        <v>89</v>
      </c>
      <c r="B92" s="8">
        <f t="shared" si="5"/>
        <v>108.9</v>
      </c>
      <c r="D92" s="9">
        <f t="shared" si="6"/>
        <v>108.40000000148218</v>
      </c>
      <c r="F92" s="8">
        <f t="shared" si="9"/>
        <v>108.90000000000003</v>
      </c>
      <c r="G92" s="8">
        <f t="shared" si="7"/>
        <v>108.90000000000003</v>
      </c>
      <c r="H92" s="8">
        <f t="shared" si="8"/>
        <v>0.10000000000000288</v>
      </c>
    </row>
    <row r="93" spans="1:8" ht="13.5">
      <c r="A93">
        <v>90</v>
      </c>
      <c r="B93" s="8">
        <f t="shared" si="5"/>
        <v>109</v>
      </c>
      <c r="D93" s="9">
        <f t="shared" si="6"/>
        <v>108.50000000118575</v>
      </c>
      <c r="F93" s="8">
        <f t="shared" si="9"/>
        <v>109.00000000000004</v>
      </c>
      <c r="G93" s="8">
        <f t="shared" si="7"/>
        <v>109.00000000000004</v>
      </c>
      <c r="H93" s="8">
        <f t="shared" si="8"/>
        <v>0.10000000000000402</v>
      </c>
    </row>
    <row r="94" spans="1:8" ht="13.5">
      <c r="A94">
        <v>91</v>
      </c>
      <c r="B94" s="8">
        <f t="shared" si="5"/>
        <v>109.1</v>
      </c>
      <c r="D94" s="9">
        <f t="shared" si="6"/>
        <v>108.60000000094861</v>
      </c>
      <c r="F94" s="8">
        <f t="shared" si="9"/>
        <v>109.10000000000005</v>
      </c>
      <c r="G94" s="8">
        <f t="shared" si="7"/>
        <v>109.10000000000005</v>
      </c>
      <c r="H94" s="8">
        <f t="shared" si="8"/>
        <v>0.10000000000000493</v>
      </c>
    </row>
    <row r="95" spans="1:8" ht="13.5">
      <c r="A95">
        <v>92</v>
      </c>
      <c r="B95" s="8">
        <f t="shared" si="5"/>
        <v>109.2</v>
      </c>
      <c r="D95" s="9">
        <f t="shared" si="6"/>
        <v>108.7000000007589</v>
      </c>
      <c r="F95" s="8">
        <f t="shared" si="9"/>
        <v>109.20000000000006</v>
      </c>
      <c r="G95" s="8">
        <f t="shared" si="7"/>
        <v>109.20000000000006</v>
      </c>
      <c r="H95" s="8">
        <f t="shared" si="8"/>
        <v>0.10000000000000567</v>
      </c>
    </row>
    <row r="96" spans="1:8" ht="13.5">
      <c r="A96">
        <v>93</v>
      </c>
      <c r="B96" s="8">
        <f t="shared" si="5"/>
        <v>109.3</v>
      </c>
      <c r="D96" s="9">
        <f t="shared" si="6"/>
        <v>108.80000000060713</v>
      </c>
      <c r="F96" s="8">
        <f t="shared" si="9"/>
        <v>109.30000000000007</v>
      </c>
      <c r="G96" s="8">
        <f t="shared" si="7"/>
        <v>109.30000000000005</v>
      </c>
      <c r="H96" s="8">
        <f t="shared" si="8"/>
        <v>0.1000000000000034</v>
      </c>
    </row>
    <row r="97" spans="1:8" ht="13.5">
      <c r="A97">
        <v>94</v>
      </c>
      <c r="B97" s="8">
        <f t="shared" si="5"/>
        <v>109.4</v>
      </c>
      <c r="D97" s="9">
        <f t="shared" si="6"/>
        <v>108.9000000004857</v>
      </c>
      <c r="F97" s="8">
        <f t="shared" si="9"/>
        <v>109.40000000000006</v>
      </c>
      <c r="G97" s="8">
        <f t="shared" si="7"/>
        <v>109.40000000000006</v>
      </c>
      <c r="H97" s="8">
        <f t="shared" si="8"/>
        <v>0.10000000000000445</v>
      </c>
    </row>
    <row r="98" spans="1:8" ht="13.5">
      <c r="A98">
        <v>95</v>
      </c>
      <c r="B98" s="8">
        <f t="shared" si="5"/>
        <v>109.5</v>
      </c>
      <c r="D98" s="9">
        <f t="shared" si="6"/>
        <v>109.00000000038858</v>
      </c>
      <c r="F98" s="8">
        <f t="shared" si="9"/>
        <v>109.50000000000007</v>
      </c>
      <c r="G98" s="8">
        <f t="shared" si="7"/>
        <v>109.50000000000007</v>
      </c>
      <c r="H98" s="8">
        <f t="shared" si="8"/>
        <v>0.10000000000000528</v>
      </c>
    </row>
    <row r="99" spans="1:8" ht="13.5">
      <c r="A99">
        <v>96</v>
      </c>
      <c r="B99" s="8">
        <f t="shared" si="5"/>
        <v>109.6</v>
      </c>
      <c r="D99" s="9">
        <f t="shared" si="6"/>
        <v>109.10000000031087</v>
      </c>
      <c r="F99" s="8">
        <f t="shared" si="9"/>
        <v>109.60000000000008</v>
      </c>
      <c r="G99" s="8">
        <f t="shared" si="7"/>
        <v>109.60000000000007</v>
      </c>
      <c r="H99" s="8">
        <f t="shared" si="8"/>
        <v>0.1000000000000031</v>
      </c>
    </row>
    <row r="100" spans="1:8" ht="13.5">
      <c r="A100">
        <v>97</v>
      </c>
      <c r="B100" s="8">
        <f t="shared" si="5"/>
        <v>109.7</v>
      </c>
      <c r="D100" s="9">
        <f t="shared" si="6"/>
        <v>109.2000000002487</v>
      </c>
      <c r="F100" s="8">
        <f t="shared" si="9"/>
        <v>109.70000000000007</v>
      </c>
      <c r="G100" s="8">
        <f t="shared" si="7"/>
        <v>109.70000000000006</v>
      </c>
      <c r="H100" s="8">
        <f t="shared" si="8"/>
        <v>0.10000000000000135</v>
      </c>
    </row>
    <row r="101" spans="1:8" ht="13.5">
      <c r="A101">
        <v>98</v>
      </c>
      <c r="B101" s="8">
        <f t="shared" si="5"/>
        <v>109.8</v>
      </c>
      <c r="D101" s="9">
        <f t="shared" si="6"/>
        <v>109.30000000019896</v>
      </c>
      <c r="F101" s="8">
        <f t="shared" si="9"/>
        <v>109.80000000000005</v>
      </c>
      <c r="G101" s="8">
        <f t="shared" si="7"/>
        <v>109.80000000000004</v>
      </c>
      <c r="H101" s="8">
        <f t="shared" si="8"/>
        <v>0.0999999999999971</v>
      </c>
    </row>
    <row r="102" spans="1:8" ht="13.5">
      <c r="A102">
        <v>99</v>
      </c>
      <c r="B102" s="8">
        <f t="shared" si="5"/>
        <v>109.9</v>
      </c>
      <c r="D102" s="9">
        <f t="shared" si="6"/>
        <v>109.40000000015917</v>
      </c>
      <c r="F102" s="8">
        <f t="shared" si="9"/>
        <v>109.90000000000003</v>
      </c>
      <c r="G102" s="8">
        <f t="shared" si="7"/>
        <v>109.90000000000003</v>
      </c>
      <c r="H102" s="8">
        <f t="shared" si="8"/>
        <v>0.09999999999999655</v>
      </c>
    </row>
    <row r="103" spans="1:8" ht="13.5">
      <c r="A103">
        <v>100</v>
      </c>
      <c r="B103" s="8">
        <f t="shared" si="5"/>
        <v>110</v>
      </c>
      <c r="D103" s="9">
        <f t="shared" si="6"/>
        <v>109.50000000012734</v>
      </c>
      <c r="F103" s="8">
        <f t="shared" si="9"/>
        <v>110.00000000000003</v>
      </c>
      <c r="G103" s="8">
        <f t="shared" si="7"/>
        <v>110.00000000000003</v>
      </c>
      <c r="H103" s="8">
        <f t="shared" si="8"/>
        <v>0.0999999999999961</v>
      </c>
    </row>
    <row r="104" spans="1:8" ht="13.5">
      <c r="A104">
        <v>101</v>
      </c>
      <c r="B104" s="8">
        <f t="shared" si="5"/>
        <v>110.1</v>
      </c>
      <c r="D104" s="9">
        <f t="shared" si="6"/>
        <v>109.60000000010189</v>
      </c>
      <c r="F104" s="8">
        <f t="shared" si="9"/>
        <v>110.10000000000002</v>
      </c>
      <c r="G104" s="8">
        <f t="shared" si="7"/>
        <v>110.10000000000002</v>
      </c>
      <c r="H104" s="8">
        <f t="shared" si="8"/>
        <v>0.09999999999999576</v>
      </c>
    </row>
    <row r="105" spans="1:8" ht="13.5">
      <c r="A105">
        <v>102</v>
      </c>
      <c r="B105" s="8">
        <f t="shared" si="5"/>
        <v>110.2</v>
      </c>
      <c r="D105" s="9">
        <f t="shared" si="6"/>
        <v>109.70000000008152</v>
      </c>
      <c r="F105" s="8">
        <f t="shared" si="9"/>
        <v>110.20000000000002</v>
      </c>
      <c r="G105" s="8">
        <f t="shared" si="7"/>
        <v>110.20000000000003</v>
      </c>
      <c r="H105" s="8">
        <f t="shared" si="8"/>
        <v>0.09999999999999833</v>
      </c>
    </row>
    <row r="106" spans="1:8" ht="13.5">
      <c r="A106">
        <v>103</v>
      </c>
      <c r="B106" s="8">
        <f t="shared" si="5"/>
        <v>110.3</v>
      </c>
      <c r="D106" s="9">
        <f t="shared" si="6"/>
        <v>109.80000000006522</v>
      </c>
      <c r="F106" s="8">
        <f t="shared" si="9"/>
        <v>110.30000000000003</v>
      </c>
      <c r="G106" s="8">
        <f t="shared" si="7"/>
        <v>110.30000000000003</v>
      </c>
      <c r="H106" s="8">
        <f t="shared" si="8"/>
        <v>0.09999999999999754</v>
      </c>
    </row>
    <row r="107" spans="1:8" ht="13.5">
      <c r="A107">
        <v>104</v>
      </c>
      <c r="B107" s="8">
        <f t="shared" si="5"/>
        <v>110.4</v>
      </c>
      <c r="D107" s="9">
        <f t="shared" si="6"/>
        <v>109.90000000005219</v>
      </c>
      <c r="F107" s="8">
        <f t="shared" si="9"/>
        <v>110.40000000000002</v>
      </c>
      <c r="G107" s="8">
        <f t="shared" si="7"/>
        <v>110.40000000000002</v>
      </c>
      <c r="H107" s="8">
        <f t="shared" si="8"/>
        <v>0.0999999999999969</v>
      </c>
    </row>
    <row r="108" spans="1:8" ht="13.5">
      <c r="A108">
        <v>105</v>
      </c>
      <c r="B108" s="8">
        <f t="shared" si="5"/>
        <v>110.5</v>
      </c>
      <c r="D108" s="9">
        <f t="shared" si="6"/>
        <v>110.00000000004175</v>
      </c>
      <c r="F108" s="8">
        <f t="shared" si="9"/>
        <v>110.50000000000001</v>
      </c>
      <c r="G108" s="8">
        <f t="shared" si="7"/>
        <v>110.50000000000003</v>
      </c>
      <c r="H108" s="8">
        <f t="shared" si="8"/>
        <v>0.09999999999999923</v>
      </c>
    </row>
    <row r="109" spans="1:8" ht="13.5">
      <c r="A109">
        <v>106</v>
      </c>
      <c r="B109" s="8">
        <f t="shared" si="5"/>
        <v>110.6</v>
      </c>
      <c r="D109" s="9">
        <f t="shared" si="6"/>
        <v>110.10000000003342</v>
      </c>
      <c r="F109" s="8">
        <f t="shared" si="9"/>
        <v>110.60000000000002</v>
      </c>
      <c r="G109" s="8">
        <f t="shared" si="7"/>
        <v>110.60000000000002</v>
      </c>
      <c r="H109" s="8">
        <f t="shared" si="8"/>
        <v>0.09999999999999826</v>
      </c>
    </row>
    <row r="110" spans="1:8" ht="13.5">
      <c r="A110">
        <v>107</v>
      </c>
      <c r="B110" s="8">
        <f t="shared" si="5"/>
        <v>110.7</v>
      </c>
      <c r="D110" s="9">
        <f t="shared" si="6"/>
        <v>110.20000000002675</v>
      </c>
      <c r="F110" s="8">
        <f t="shared" si="9"/>
        <v>110.70000000000002</v>
      </c>
      <c r="G110" s="8">
        <f t="shared" si="7"/>
        <v>110.70000000000002</v>
      </c>
      <c r="H110" s="8">
        <f t="shared" si="8"/>
        <v>0.09999999999999748</v>
      </c>
    </row>
    <row r="111" spans="1:8" ht="13.5">
      <c r="A111">
        <v>108</v>
      </c>
      <c r="B111" s="8">
        <f t="shared" si="5"/>
        <v>110.8</v>
      </c>
      <c r="D111" s="9">
        <f t="shared" si="6"/>
        <v>110.3000000000214</v>
      </c>
      <c r="F111" s="8">
        <f t="shared" si="9"/>
        <v>110.80000000000001</v>
      </c>
      <c r="G111" s="8">
        <f t="shared" si="7"/>
        <v>110.80000000000001</v>
      </c>
      <c r="H111" s="8">
        <f t="shared" si="8"/>
        <v>0.09999999999999686</v>
      </c>
    </row>
    <row r="112" spans="1:8" ht="13.5">
      <c r="A112">
        <v>109</v>
      </c>
      <c r="B112" s="8">
        <f t="shared" si="5"/>
        <v>110.9</v>
      </c>
      <c r="D112" s="9">
        <f t="shared" si="6"/>
        <v>110.40000000001712</v>
      </c>
      <c r="F112" s="8">
        <f t="shared" si="9"/>
        <v>110.9</v>
      </c>
      <c r="G112" s="8">
        <f t="shared" si="7"/>
        <v>110.90000000000002</v>
      </c>
      <c r="H112" s="8">
        <f t="shared" si="8"/>
        <v>0.0999999999999992</v>
      </c>
    </row>
    <row r="113" spans="1:8" ht="13.5">
      <c r="A113">
        <v>110</v>
      </c>
      <c r="B113" s="8">
        <f t="shared" si="5"/>
        <v>111</v>
      </c>
      <c r="D113" s="9">
        <f t="shared" si="6"/>
        <v>110.5000000000137</v>
      </c>
      <c r="F113" s="8">
        <f t="shared" si="9"/>
        <v>111.00000000000001</v>
      </c>
      <c r="G113" s="8">
        <f t="shared" si="7"/>
        <v>111.00000000000001</v>
      </c>
      <c r="H113" s="8">
        <f t="shared" si="8"/>
        <v>0.09999999999999823</v>
      </c>
    </row>
    <row r="114" spans="1:8" ht="13.5">
      <c r="A114">
        <v>111</v>
      </c>
      <c r="B114" s="8">
        <f t="shared" si="5"/>
        <v>111.1</v>
      </c>
      <c r="D114" s="9">
        <f t="shared" si="6"/>
        <v>110.60000000001097</v>
      </c>
      <c r="F114" s="8">
        <f t="shared" si="9"/>
        <v>111.10000000000001</v>
      </c>
      <c r="G114" s="8">
        <f t="shared" si="7"/>
        <v>111.10000000000001</v>
      </c>
      <c r="H114" s="8">
        <f t="shared" si="8"/>
        <v>0.09999999999999745</v>
      </c>
    </row>
    <row r="115" spans="1:8" ht="13.5">
      <c r="A115">
        <v>112</v>
      </c>
      <c r="B115" s="8">
        <f t="shared" si="5"/>
        <v>111.2</v>
      </c>
      <c r="D115" s="9">
        <f t="shared" si="6"/>
        <v>110.70000000000877</v>
      </c>
      <c r="F115" s="8">
        <f t="shared" si="9"/>
        <v>111.2</v>
      </c>
      <c r="G115" s="8">
        <f t="shared" si="7"/>
        <v>111.20000000000002</v>
      </c>
      <c r="H115" s="8">
        <f t="shared" si="8"/>
        <v>0.09999999999999967</v>
      </c>
    </row>
    <row r="116" spans="1:8" ht="13.5">
      <c r="A116">
        <v>113</v>
      </c>
      <c r="B116" s="8">
        <f t="shared" si="5"/>
        <v>111.3</v>
      </c>
      <c r="D116" s="9">
        <f t="shared" si="6"/>
        <v>110.80000000000703</v>
      </c>
      <c r="F116" s="8">
        <f t="shared" si="9"/>
        <v>111.30000000000001</v>
      </c>
      <c r="G116" s="8">
        <f t="shared" si="7"/>
        <v>111.30000000000003</v>
      </c>
      <c r="H116" s="8">
        <f t="shared" si="8"/>
        <v>0.10000000000000145</v>
      </c>
    </row>
    <row r="117" spans="1:8" ht="13.5">
      <c r="A117">
        <v>114</v>
      </c>
      <c r="B117" s="8">
        <f t="shared" si="5"/>
        <v>111.4</v>
      </c>
      <c r="D117" s="9">
        <f t="shared" si="6"/>
        <v>110.90000000000563</v>
      </c>
      <c r="F117" s="8">
        <f t="shared" si="9"/>
        <v>111.40000000000003</v>
      </c>
      <c r="G117" s="8">
        <f t="shared" si="7"/>
        <v>111.40000000000003</v>
      </c>
      <c r="H117" s="8">
        <f t="shared" si="8"/>
        <v>0.10000000000000288</v>
      </c>
    </row>
    <row r="118" spans="1:8" ht="13.5">
      <c r="A118">
        <v>115</v>
      </c>
      <c r="B118" s="8">
        <f t="shared" si="5"/>
        <v>111.5</v>
      </c>
      <c r="D118" s="9">
        <f t="shared" si="6"/>
        <v>111.00000000000452</v>
      </c>
      <c r="F118" s="8">
        <f t="shared" si="9"/>
        <v>111.50000000000004</v>
      </c>
      <c r="G118" s="8">
        <f t="shared" si="7"/>
        <v>111.50000000000004</v>
      </c>
      <c r="H118" s="8">
        <f t="shared" si="8"/>
        <v>0.10000000000000402</v>
      </c>
    </row>
    <row r="119" spans="1:8" ht="13.5">
      <c r="A119">
        <v>116</v>
      </c>
      <c r="B119" s="8">
        <f t="shared" si="5"/>
        <v>111.6</v>
      </c>
      <c r="D119" s="9">
        <f t="shared" si="6"/>
        <v>111.10000000000362</v>
      </c>
      <c r="F119" s="8">
        <f t="shared" si="9"/>
        <v>111.60000000000005</v>
      </c>
      <c r="G119" s="8">
        <f t="shared" si="7"/>
        <v>111.60000000000005</v>
      </c>
      <c r="H119" s="8">
        <f t="shared" si="8"/>
        <v>0.10000000000000493</v>
      </c>
    </row>
    <row r="120" spans="1:8" ht="13.5">
      <c r="A120">
        <v>117</v>
      </c>
      <c r="B120" s="8">
        <f t="shared" si="5"/>
        <v>111.7</v>
      </c>
      <c r="D120" s="9">
        <f t="shared" si="6"/>
        <v>111.20000000000289</v>
      </c>
      <c r="F120" s="8">
        <f t="shared" si="9"/>
        <v>111.70000000000006</v>
      </c>
      <c r="G120" s="8">
        <f t="shared" si="7"/>
        <v>111.70000000000006</v>
      </c>
      <c r="H120" s="8">
        <f t="shared" si="8"/>
        <v>0.10000000000000567</v>
      </c>
    </row>
    <row r="121" spans="1:8" ht="13.5">
      <c r="A121">
        <v>118</v>
      </c>
      <c r="B121" s="8">
        <f t="shared" si="5"/>
        <v>111.8</v>
      </c>
      <c r="D121" s="9">
        <f t="shared" si="6"/>
        <v>111.30000000000231</v>
      </c>
      <c r="F121" s="8">
        <f t="shared" si="9"/>
        <v>111.80000000000007</v>
      </c>
      <c r="G121" s="8">
        <f t="shared" si="7"/>
        <v>111.80000000000005</v>
      </c>
      <c r="H121" s="8">
        <f t="shared" si="8"/>
        <v>0.1000000000000034</v>
      </c>
    </row>
    <row r="122" spans="1:8" ht="13.5">
      <c r="A122">
        <v>119</v>
      </c>
      <c r="B122" s="8">
        <f t="shared" si="5"/>
        <v>111.9</v>
      </c>
      <c r="D122" s="9">
        <f t="shared" si="6"/>
        <v>111.40000000000185</v>
      </c>
      <c r="F122" s="8">
        <f t="shared" si="9"/>
        <v>111.90000000000006</v>
      </c>
      <c r="G122" s="8">
        <f t="shared" si="7"/>
        <v>111.90000000000006</v>
      </c>
      <c r="H122" s="8">
        <f t="shared" si="8"/>
        <v>0.10000000000000445</v>
      </c>
    </row>
    <row r="123" spans="1:8" ht="13.5">
      <c r="A123">
        <v>120</v>
      </c>
      <c r="B123" s="8">
        <f t="shared" si="5"/>
        <v>112</v>
      </c>
      <c r="D123" s="9">
        <f t="shared" si="6"/>
        <v>111.50000000000148</v>
      </c>
      <c r="F123" s="8">
        <f t="shared" si="9"/>
        <v>112.00000000000007</v>
      </c>
      <c r="G123" s="8">
        <f t="shared" si="7"/>
        <v>112.00000000000007</v>
      </c>
      <c r="H123" s="8">
        <f t="shared" si="8"/>
        <v>0.10000000000000528</v>
      </c>
    </row>
    <row r="124" spans="1:8" ht="13.5">
      <c r="A124">
        <v>121</v>
      </c>
      <c r="B124" s="8">
        <f t="shared" si="5"/>
        <v>112.1</v>
      </c>
      <c r="D124" s="9">
        <f t="shared" si="6"/>
        <v>111.60000000000119</v>
      </c>
      <c r="F124" s="8">
        <f t="shared" si="9"/>
        <v>112.10000000000008</v>
      </c>
      <c r="G124" s="8">
        <f t="shared" si="7"/>
        <v>112.10000000000007</v>
      </c>
      <c r="H124" s="8">
        <f t="shared" si="8"/>
        <v>0.1000000000000031</v>
      </c>
    </row>
    <row r="125" spans="1:8" ht="13.5">
      <c r="A125">
        <v>122</v>
      </c>
      <c r="B125" s="8">
        <f t="shared" si="5"/>
        <v>112.2</v>
      </c>
      <c r="D125" s="9">
        <f t="shared" si="6"/>
        <v>111.70000000000095</v>
      </c>
      <c r="F125" s="8">
        <f t="shared" si="9"/>
        <v>112.20000000000007</v>
      </c>
      <c r="G125" s="8">
        <f t="shared" si="7"/>
        <v>112.20000000000006</v>
      </c>
      <c r="H125" s="8">
        <f t="shared" si="8"/>
        <v>0.10000000000000135</v>
      </c>
    </row>
    <row r="126" spans="1:8" ht="13.5">
      <c r="A126">
        <v>123</v>
      </c>
      <c r="B126" s="8">
        <f t="shared" si="5"/>
        <v>112.3</v>
      </c>
      <c r="D126" s="9">
        <f t="shared" si="6"/>
        <v>111.80000000000076</v>
      </c>
      <c r="F126" s="8">
        <f t="shared" si="9"/>
        <v>112.30000000000005</v>
      </c>
      <c r="G126" s="8">
        <f t="shared" si="7"/>
        <v>112.30000000000004</v>
      </c>
      <c r="H126" s="8">
        <f t="shared" si="8"/>
        <v>0.0999999999999971</v>
      </c>
    </row>
    <row r="127" spans="1:8" ht="13.5">
      <c r="A127">
        <v>124</v>
      </c>
      <c r="B127" s="8">
        <f t="shared" si="5"/>
        <v>112.4</v>
      </c>
      <c r="D127" s="9">
        <f t="shared" si="6"/>
        <v>111.90000000000063</v>
      </c>
      <c r="F127" s="8">
        <f t="shared" si="9"/>
        <v>112.40000000000003</v>
      </c>
      <c r="G127" s="8">
        <f t="shared" si="7"/>
        <v>112.40000000000003</v>
      </c>
      <c r="H127" s="8">
        <f t="shared" si="8"/>
        <v>0.09999999999999655</v>
      </c>
    </row>
    <row r="128" spans="1:8" ht="13.5">
      <c r="A128">
        <v>125</v>
      </c>
      <c r="B128" s="8">
        <f t="shared" si="5"/>
        <v>112.5</v>
      </c>
      <c r="D128" s="9">
        <f t="shared" si="6"/>
        <v>112.00000000000051</v>
      </c>
      <c r="F128" s="8">
        <f t="shared" si="9"/>
        <v>112.50000000000003</v>
      </c>
      <c r="G128" s="8">
        <f t="shared" si="7"/>
        <v>112.50000000000003</v>
      </c>
      <c r="H128" s="8">
        <f t="shared" si="8"/>
        <v>0.0999999999999961</v>
      </c>
    </row>
    <row r="129" spans="1:8" ht="13.5">
      <c r="A129">
        <v>126</v>
      </c>
      <c r="B129" s="8">
        <f t="shared" si="5"/>
        <v>112.6</v>
      </c>
      <c r="D129" s="9">
        <f t="shared" si="6"/>
        <v>112.10000000000042</v>
      </c>
      <c r="F129" s="8">
        <f t="shared" si="9"/>
        <v>112.60000000000002</v>
      </c>
      <c r="G129" s="8">
        <f t="shared" si="7"/>
        <v>112.60000000000002</v>
      </c>
      <c r="H129" s="8">
        <f t="shared" si="8"/>
        <v>0.09999999999999576</v>
      </c>
    </row>
    <row r="130" spans="1:8" ht="13.5">
      <c r="A130">
        <v>127</v>
      </c>
      <c r="B130" s="8">
        <f t="shared" si="5"/>
        <v>112.7</v>
      </c>
      <c r="D130" s="9">
        <f t="shared" si="6"/>
        <v>112.20000000000034</v>
      </c>
      <c r="F130" s="8">
        <f t="shared" si="9"/>
        <v>112.70000000000002</v>
      </c>
      <c r="G130" s="8">
        <f t="shared" si="7"/>
        <v>112.70000000000003</v>
      </c>
      <c r="H130" s="8">
        <f t="shared" si="8"/>
        <v>0.09999999999999833</v>
      </c>
    </row>
    <row r="131" spans="1:8" ht="13.5">
      <c r="A131">
        <v>128</v>
      </c>
      <c r="B131" s="8">
        <f t="shared" si="5"/>
        <v>112.8</v>
      </c>
      <c r="D131" s="9">
        <f t="shared" si="6"/>
        <v>112.30000000000028</v>
      </c>
      <c r="F131" s="8">
        <f t="shared" si="9"/>
        <v>112.80000000000003</v>
      </c>
      <c r="G131" s="8">
        <f t="shared" si="7"/>
        <v>112.80000000000003</v>
      </c>
      <c r="H131" s="8">
        <f t="shared" si="8"/>
        <v>0.09999999999999754</v>
      </c>
    </row>
    <row r="132" spans="1:8" ht="13.5">
      <c r="A132">
        <v>129</v>
      </c>
      <c r="B132" s="8">
        <f aca="true" t="shared" si="10" ref="B132:B195">100+0.1*A132</f>
        <v>112.9</v>
      </c>
      <c r="D132" s="9">
        <f t="shared" si="6"/>
        <v>112.40000000000023</v>
      </c>
      <c r="F132" s="8">
        <f t="shared" si="9"/>
        <v>112.90000000000002</v>
      </c>
      <c r="G132" s="8">
        <f t="shared" si="7"/>
        <v>112.90000000000002</v>
      </c>
      <c r="H132" s="8">
        <f t="shared" si="8"/>
        <v>0.0999999999999969</v>
      </c>
    </row>
    <row r="133" spans="1:8" ht="13.5">
      <c r="A133">
        <v>130</v>
      </c>
      <c r="B133" s="8">
        <f t="shared" si="10"/>
        <v>113</v>
      </c>
      <c r="D133" s="9">
        <f aca="true" t="shared" si="11" ref="D133:D196">B132*$E$2+(1-$E$2)*D132</f>
        <v>112.50000000000018</v>
      </c>
      <c r="F133" s="8">
        <f t="shared" si="9"/>
        <v>113.00000000000001</v>
      </c>
      <c r="G133" s="8">
        <f aca="true" t="shared" si="12" ref="G133:G196">$G$1*B133+(1-$G$1)*(G132+H132)</f>
        <v>113.00000000000003</v>
      </c>
      <c r="H133" s="8">
        <f aca="true" t="shared" si="13" ref="H133:H196">$G$2*(G133-G132)+(1-$G$2)*H132</f>
        <v>0.09999999999999923</v>
      </c>
    </row>
    <row r="134" spans="1:8" ht="13.5">
      <c r="A134">
        <v>131</v>
      </c>
      <c r="B134" s="8">
        <f t="shared" si="10"/>
        <v>113.1</v>
      </c>
      <c r="D134" s="9">
        <f t="shared" si="11"/>
        <v>112.60000000000016</v>
      </c>
      <c r="F134" s="8">
        <f aca="true" t="shared" si="14" ref="F134:F197">G133+H133</f>
        <v>113.10000000000002</v>
      </c>
      <c r="G134" s="8">
        <f t="shared" si="12"/>
        <v>113.10000000000002</v>
      </c>
      <c r="H134" s="8">
        <f t="shared" si="13"/>
        <v>0.09999999999999826</v>
      </c>
    </row>
    <row r="135" spans="1:8" ht="13.5">
      <c r="A135">
        <v>132</v>
      </c>
      <c r="B135" s="8">
        <f t="shared" si="10"/>
        <v>113.2</v>
      </c>
      <c r="D135" s="9">
        <f t="shared" si="11"/>
        <v>112.70000000000014</v>
      </c>
      <c r="F135" s="8">
        <f t="shared" si="14"/>
        <v>113.20000000000002</v>
      </c>
      <c r="G135" s="8">
        <f t="shared" si="12"/>
        <v>113.20000000000002</v>
      </c>
      <c r="H135" s="8">
        <f t="shared" si="13"/>
        <v>0.09999999999999748</v>
      </c>
    </row>
    <row r="136" spans="1:8" ht="13.5">
      <c r="A136">
        <v>133</v>
      </c>
      <c r="B136" s="8">
        <f t="shared" si="10"/>
        <v>113.3</v>
      </c>
      <c r="D136" s="9">
        <f t="shared" si="11"/>
        <v>112.80000000000013</v>
      </c>
      <c r="F136" s="8">
        <f t="shared" si="14"/>
        <v>113.30000000000001</v>
      </c>
      <c r="G136" s="8">
        <f t="shared" si="12"/>
        <v>113.30000000000001</v>
      </c>
      <c r="H136" s="8">
        <f t="shared" si="13"/>
        <v>0.09999999999999686</v>
      </c>
    </row>
    <row r="137" spans="1:8" ht="13.5">
      <c r="A137">
        <v>134</v>
      </c>
      <c r="B137" s="8">
        <f t="shared" si="10"/>
        <v>113.4</v>
      </c>
      <c r="D137" s="9">
        <f t="shared" si="11"/>
        <v>112.9000000000001</v>
      </c>
      <c r="F137" s="8">
        <f t="shared" si="14"/>
        <v>113.4</v>
      </c>
      <c r="G137" s="8">
        <f t="shared" si="12"/>
        <v>113.40000000000002</v>
      </c>
      <c r="H137" s="8">
        <f t="shared" si="13"/>
        <v>0.0999999999999992</v>
      </c>
    </row>
    <row r="138" spans="1:8" ht="13.5">
      <c r="A138">
        <v>135</v>
      </c>
      <c r="B138" s="8">
        <f t="shared" si="10"/>
        <v>113.5</v>
      </c>
      <c r="D138" s="9">
        <f t="shared" si="11"/>
        <v>113.0000000000001</v>
      </c>
      <c r="F138" s="8">
        <f t="shared" si="14"/>
        <v>113.50000000000001</v>
      </c>
      <c r="G138" s="8">
        <f t="shared" si="12"/>
        <v>113.50000000000001</v>
      </c>
      <c r="H138" s="8">
        <f t="shared" si="13"/>
        <v>0.09999999999999823</v>
      </c>
    </row>
    <row r="139" spans="1:8" ht="13.5">
      <c r="A139">
        <v>136</v>
      </c>
      <c r="B139" s="8">
        <f t="shared" si="10"/>
        <v>113.6</v>
      </c>
      <c r="D139" s="9">
        <f t="shared" si="11"/>
        <v>113.1000000000001</v>
      </c>
      <c r="F139" s="8">
        <f t="shared" si="14"/>
        <v>113.60000000000001</v>
      </c>
      <c r="G139" s="8">
        <f t="shared" si="12"/>
        <v>113.60000000000001</v>
      </c>
      <c r="H139" s="8">
        <f t="shared" si="13"/>
        <v>0.09999999999999745</v>
      </c>
    </row>
    <row r="140" spans="1:8" ht="13.5">
      <c r="A140">
        <v>137</v>
      </c>
      <c r="B140" s="8">
        <f t="shared" si="10"/>
        <v>113.7</v>
      </c>
      <c r="D140" s="9">
        <f t="shared" si="11"/>
        <v>113.20000000000007</v>
      </c>
      <c r="F140" s="8">
        <f t="shared" si="14"/>
        <v>113.7</v>
      </c>
      <c r="G140" s="8">
        <f t="shared" si="12"/>
        <v>113.70000000000002</v>
      </c>
      <c r="H140" s="8">
        <f t="shared" si="13"/>
        <v>0.09999999999999967</v>
      </c>
    </row>
    <row r="141" spans="1:8" ht="13.5">
      <c r="A141">
        <v>138</v>
      </c>
      <c r="B141" s="8">
        <f t="shared" si="10"/>
        <v>113.8</v>
      </c>
      <c r="D141" s="9">
        <f t="shared" si="11"/>
        <v>113.30000000000007</v>
      </c>
      <c r="F141" s="8">
        <f t="shared" si="14"/>
        <v>113.80000000000001</v>
      </c>
      <c r="G141" s="8">
        <f t="shared" si="12"/>
        <v>113.80000000000003</v>
      </c>
      <c r="H141" s="8">
        <f t="shared" si="13"/>
        <v>0.10000000000000145</v>
      </c>
    </row>
    <row r="142" spans="1:8" ht="13.5">
      <c r="A142">
        <v>139</v>
      </c>
      <c r="B142" s="8">
        <f t="shared" si="10"/>
        <v>113.9</v>
      </c>
      <c r="D142" s="9">
        <f t="shared" si="11"/>
        <v>113.40000000000006</v>
      </c>
      <c r="F142" s="8">
        <f t="shared" si="14"/>
        <v>113.90000000000003</v>
      </c>
      <c r="G142" s="8">
        <f t="shared" si="12"/>
        <v>113.90000000000003</v>
      </c>
      <c r="H142" s="8">
        <f t="shared" si="13"/>
        <v>0.10000000000000288</v>
      </c>
    </row>
    <row r="143" spans="1:8" ht="13.5">
      <c r="A143">
        <v>140</v>
      </c>
      <c r="B143" s="8">
        <f t="shared" si="10"/>
        <v>114</v>
      </c>
      <c r="D143" s="9">
        <f t="shared" si="11"/>
        <v>113.50000000000006</v>
      </c>
      <c r="F143" s="8">
        <f t="shared" si="14"/>
        <v>114.00000000000004</v>
      </c>
      <c r="G143" s="8">
        <f t="shared" si="12"/>
        <v>114.00000000000004</v>
      </c>
      <c r="H143" s="8">
        <f t="shared" si="13"/>
        <v>0.10000000000000402</v>
      </c>
    </row>
    <row r="144" spans="1:8" ht="13.5">
      <c r="A144">
        <v>141</v>
      </c>
      <c r="B144" s="8">
        <f t="shared" si="10"/>
        <v>114.1</v>
      </c>
      <c r="D144" s="9">
        <f t="shared" si="11"/>
        <v>113.60000000000005</v>
      </c>
      <c r="F144" s="8">
        <f t="shared" si="14"/>
        <v>114.10000000000005</v>
      </c>
      <c r="G144" s="8">
        <f t="shared" si="12"/>
        <v>114.10000000000005</v>
      </c>
      <c r="H144" s="8">
        <f t="shared" si="13"/>
        <v>0.10000000000000493</v>
      </c>
    </row>
    <row r="145" spans="1:8" ht="13.5">
      <c r="A145">
        <v>142</v>
      </c>
      <c r="B145" s="8">
        <f t="shared" si="10"/>
        <v>114.2</v>
      </c>
      <c r="D145" s="9">
        <f t="shared" si="11"/>
        <v>113.70000000000005</v>
      </c>
      <c r="F145" s="8">
        <f t="shared" si="14"/>
        <v>114.20000000000006</v>
      </c>
      <c r="G145" s="8">
        <f t="shared" si="12"/>
        <v>114.20000000000006</v>
      </c>
      <c r="H145" s="8">
        <f t="shared" si="13"/>
        <v>0.10000000000000567</v>
      </c>
    </row>
    <row r="146" spans="1:8" ht="13.5">
      <c r="A146">
        <v>143</v>
      </c>
      <c r="B146" s="8">
        <f t="shared" si="10"/>
        <v>114.3</v>
      </c>
      <c r="D146" s="9">
        <f t="shared" si="11"/>
        <v>113.80000000000004</v>
      </c>
      <c r="F146" s="8">
        <f t="shared" si="14"/>
        <v>114.30000000000007</v>
      </c>
      <c r="G146" s="8">
        <f t="shared" si="12"/>
        <v>114.30000000000005</v>
      </c>
      <c r="H146" s="8">
        <f t="shared" si="13"/>
        <v>0.1000000000000034</v>
      </c>
    </row>
    <row r="147" spans="1:8" ht="13.5">
      <c r="A147">
        <v>144</v>
      </c>
      <c r="B147" s="8">
        <f t="shared" si="10"/>
        <v>114.4</v>
      </c>
      <c r="D147" s="9">
        <f t="shared" si="11"/>
        <v>113.90000000000003</v>
      </c>
      <c r="F147" s="8">
        <f t="shared" si="14"/>
        <v>114.40000000000006</v>
      </c>
      <c r="G147" s="8">
        <f t="shared" si="12"/>
        <v>114.40000000000006</v>
      </c>
      <c r="H147" s="8">
        <f t="shared" si="13"/>
        <v>0.10000000000000445</v>
      </c>
    </row>
    <row r="148" spans="1:8" ht="13.5">
      <c r="A148">
        <v>145</v>
      </c>
      <c r="B148" s="8">
        <f t="shared" si="10"/>
        <v>114.5</v>
      </c>
      <c r="D148" s="9">
        <f t="shared" si="11"/>
        <v>114.00000000000003</v>
      </c>
      <c r="F148" s="8">
        <f t="shared" si="14"/>
        <v>114.50000000000007</v>
      </c>
      <c r="G148" s="8">
        <f t="shared" si="12"/>
        <v>114.50000000000007</v>
      </c>
      <c r="H148" s="8">
        <f t="shared" si="13"/>
        <v>0.10000000000000528</v>
      </c>
    </row>
    <row r="149" spans="1:8" ht="13.5">
      <c r="A149">
        <v>146</v>
      </c>
      <c r="B149" s="8">
        <f t="shared" si="10"/>
        <v>114.6</v>
      </c>
      <c r="D149" s="9">
        <f t="shared" si="11"/>
        <v>114.10000000000004</v>
      </c>
      <c r="F149" s="8">
        <f t="shared" si="14"/>
        <v>114.60000000000008</v>
      </c>
      <c r="G149" s="8">
        <f t="shared" si="12"/>
        <v>114.60000000000007</v>
      </c>
      <c r="H149" s="8">
        <f t="shared" si="13"/>
        <v>0.1000000000000031</v>
      </c>
    </row>
    <row r="150" spans="1:8" ht="13.5">
      <c r="A150">
        <v>147</v>
      </c>
      <c r="B150" s="8">
        <f t="shared" si="10"/>
        <v>114.7</v>
      </c>
      <c r="D150" s="9">
        <f t="shared" si="11"/>
        <v>114.20000000000003</v>
      </c>
      <c r="F150" s="8">
        <f t="shared" si="14"/>
        <v>114.70000000000007</v>
      </c>
      <c r="G150" s="8">
        <f t="shared" si="12"/>
        <v>114.70000000000006</v>
      </c>
      <c r="H150" s="8">
        <f t="shared" si="13"/>
        <v>0.10000000000000135</v>
      </c>
    </row>
    <row r="151" spans="1:8" ht="13.5">
      <c r="A151">
        <v>148</v>
      </c>
      <c r="B151" s="8">
        <f t="shared" si="10"/>
        <v>114.8</v>
      </c>
      <c r="D151" s="9">
        <f t="shared" si="11"/>
        <v>114.30000000000003</v>
      </c>
      <c r="F151" s="8">
        <f t="shared" si="14"/>
        <v>114.80000000000005</v>
      </c>
      <c r="G151" s="8">
        <f t="shared" si="12"/>
        <v>114.80000000000004</v>
      </c>
      <c r="H151" s="8">
        <f t="shared" si="13"/>
        <v>0.0999999999999971</v>
      </c>
    </row>
    <row r="152" spans="1:8" ht="13.5">
      <c r="A152">
        <v>149</v>
      </c>
      <c r="B152" s="8">
        <f t="shared" si="10"/>
        <v>114.9</v>
      </c>
      <c r="D152" s="9">
        <f t="shared" si="11"/>
        <v>114.40000000000003</v>
      </c>
      <c r="F152" s="8">
        <f t="shared" si="14"/>
        <v>114.90000000000003</v>
      </c>
      <c r="G152" s="8">
        <f t="shared" si="12"/>
        <v>114.90000000000003</v>
      </c>
      <c r="H152" s="8">
        <f t="shared" si="13"/>
        <v>0.09999999999999655</v>
      </c>
    </row>
    <row r="153" spans="1:8" ht="13.5">
      <c r="A153">
        <v>150</v>
      </c>
      <c r="B153" s="8">
        <f t="shared" si="10"/>
        <v>115</v>
      </c>
      <c r="D153" s="9">
        <f t="shared" si="11"/>
        <v>114.50000000000004</v>
      </c>
      <c r="F153" s="8">
        <f t="shared" si="14"/>
        <v>115.00000000000003</v>
      </c>
      <c r="G153" s="8">
        <f t="shared" si="12"/>
        <v>115.00000000000003</v>
      </c>
      <c r="H153" s="8">
        <f t="shared" si="13"/>
        <v>0.0999999999999961</v>
      </c>
    </row>
    <row r="154" spans="1:8" ht="13.5">
      <c r="A154">
        <v>151</v>
      </c>
      <c r="B154" s="8">
        <f t="shared" si="10"/>
        <v>115.1</v>
      </c>
      <c r="D154" s="9">
        <f t="shared" si="11"/>
        <v>114.60000000000004</v>
      </c>
      <c r="F154" s="8">
        <f t="shared" si="14"/>
        <v>115.10000000000002</v>
      </c>
      <c r="G154" s="8">
        <f t="shared" si="12"/>
        <v>115.10000000000002</v>
      </c>
      <c r="H154" s="8">
        <f t="shared" si="13"/>
        <v>0.09999999999999576</v>
      </c>
    </row>
    <row r="155" spans="1:8" ht="13.5">
      <c r="A155">
        <v>152</v>
      </c>
      <c r="B155" s="8">
        <f t="shared" si="10"/>
        <v>115.2</v>
      </c>
      <c r="D155" s="9">
        <f t="shared" si="11"/>
        <v>114.70000000000003</v>
      </c>
      <c r="F155" s="8">
        <f t="shared" si="14"/>
        <v>115.20000000000002</v>
      </c>
      <c r="G155" s="8">
        <f t="shared" si="12"/>
        <v>115.20000000000003</v>
      </c>
      <c r="H155" s="8">
        <f t="shared" si="13"/>
        <v>0.09999999999999833</v>
      </c>
    </row>
    <row r="156" spans="1:8" ht="13.5">
      <c r="A156">
        <v>153</v>
      </c>
      <c r="B156" s="8">
        <f t="shared" si="10"/>
        <v>115.3</v>
      </c>
      <c r="D156" s="9">
        <f t="shared" si="11"/>
        <v>114.80000000000004</v>
      </c>
      <c r="F156" s="8">
        <f t="shared" si="14"/>
        <v>115.30000000000003</v>
      </c>
      <c r="G156" s="8">
        <f t="shared" si="12"/>
        <v>115.30000000000003</v>
      </c>
      <c r="H156" s="8">
        <f t="shared" si="13"/>
        <v>0.09999999999999754</v>
      </c>
    </row>
    <row r="157" spans="1:8" ht="13.5">
      <c r="A157">
        <v>154</v>
      </c>
      <c r="B157" s="8">
        <f t="shared" si="10"/>
        <v>115.4</v>
      </c>
      <c r="D157" s="9">
        <f t="shared" si="11"/>
        <v>114.90000000000003</v>
      </c>
      <c r="F157" s="8">
        <f t="shared" si="14"/>
        <v>115.40000000000002</v>
      </c>
      <c r="G157" s="8">
        <f t="shared" si="12"/>
        <v>115.40000000000002</v>
      </c>
      <c r="H157" s="8">
        <f t="shared" si="13"/>
        <v>0.0999999999999969</v>
      </c>
    </row>
    <row r="158" spans="1:8" ht="13.5">
      <c r="A158">
        <v>155</v>
      </c>
      <c r="B158" s="8">
        <f t="shared" si="10"/>
        <v>115.5</v>
      </c>
      <c r="D158" s="9">
        <f t="shared" si="11"/>
        <v>115.00000000000003</v>
      </c>
      <c r="F158" s="8">
        <f t="shared" si="14"/>
        <v>115.50000000000001</v>
      </c>
      <c r="G158" s="8">
        <f t="shared" si="12"/>
        <v>115.50000000000003</v>
      </c>
      <c r="H158" s="8">
        <f t="shared" si="13"/>
        <v>0.09999999999999923</v>
      </c>
    </row>
    <row r="159" spans="1:8" ht="13.5">
      <c r="A159">
        <v>156</v>
      </c>
      <c r="B159" s="8">
        <f t="shared" si="10"/>
        <v>115.6</v>
      </c>
      <c r="D159" s="9">
        <f t="shared" si="11"/>
        <v>115.10000000000002</v>
      </c>
      <c r="F159" s="8">
        <f t="shared" si="14"/>
        <v>115.60000000000002</v>
      </c>
      <c r="G159" s="8">
        <f t="shared" si="12"/>
        <v>115.60000000000002</v>
      </c>
      <c r="H159" s="8">
        <f t="shared" si="13"/>
        <v>0.09999999999999826</v>
      </c>
    </row>
    <row r="160" spans="1:8" ht="13.5">
      <c r="A160">
        <v>157</v>
      </c>
      <c r="B160" s="8">
        <f t="shared" si="10"/>
        <v>115.7</v>
      </c>
      <c r="D160" s="9">
        <f t="shared" si="11"/>
        <v>115.20000000000003</v>
      </c>
      <c r="F160" s="8">
        <f t="shared" si="14"/>
        <v>115.70000000000002</v>
      </c>
      <c r="G160" s="8">
        <f t="shared" si="12"/>
        <v>115.70000000000002</v>
      </c>
      <c r="H160" s="8">
        <f t="shared" si="13"/>
        <v>0.09999999999999748</v>
      </c>
    </row>
    <row r="161" spans="1:8" ht="13.5">
      <c r="A161">
        <v>158</v>
      </c>
      <c r="B161" s="8">
        <f t="shared" si="10"/>
        <v>115.8</v>
      </c>
      <c r="D161" s="9">
        <f t="shared" si="11"/>
        <v>115.30000000000003</v>
      </c>
      <c r="F161" s="8">
        <f t="shared" si="14"/>
        <v>115.80000000000001</v>
      </c>
      <c r="G161" s="8">
        <f t="shared" si="12"/>
        <v>115.80000000000001</v>
      </c>
      <c r="H161" s="8">
        <f t="shared" si="13"/>
        <v>0.09999999999999686</v>
      </c>
    </row>
    <row r="162" spans="1:8" ht="13.5">
      <c r="A162">
        <v>159</v>
      </c>
      <c r="B162" s="8">
        <f t="shared" si="10"/>
        <v>115.9</v>
      </c>
      <c r="D162" s="9">
        <f t="shared" si="11"/>
        <v>115.40000000000002</v>
      </c>
      <c r="F162" s="8">
        <f t="shared" si="14"/>
        <v>115.9</v>
      </c>
      <c r="G162" s="8">
        <f t="shared" si="12"/>
        <v>115.90000000000002</v>
      </c>
      <c r="H162" s="8">
        <f t="shared" si="13"/>
        <v>0.0999999999999992</v>
      </c>
    </row>
    <row r="163" spans="1:8" ht="13.5">
      <c r="A163">
        <v>160</v>
      </c>
      <c r="B163" s="8">
        <f t="shared" si="10"/>
        <v>116</v>
      </c>
      <c r="D163" s="9">
        <f t="shared" si="11"/>
        <v>115.50000000000003</v>
      </c>
      <c r="F163" s="8">
        <f t="shared" si="14"/>
        <v>116.00000000000001</v>
      </c>
      <c r="G163" s="8">
        <f t="shared" si="12"/>
        <v>116.00000000000001</v>
      </c>
      <c r="H163" s="8">
        <f t="shared" si="13"/>
        <v>0.09999999999999823</v>
      </c>
    </row>
    <row r="164" spans="1:8" ht="13.5">
      <c r="A164">
        <v>161</v>
      </c>
      <c r="B164" s="8">
        <f t="shared" si="10"/>
        <v>116.1</v>
      </c>
      <c r="D164" s="9">
        <f t="shared" si="11"/>
        <v>115.60000000000004</v>
      </c>
      <c r="F164" s="8">
        <f t="shared" si="14"/>
        <v>116.10000000000001</v>
      </c>
      <c r="G164" s="8">
        <f t="shared" si="12"/>
        <v>116.10000000000001</v>
      </c>
      <c r="H164" s="8">
        <f t="shared" si="13"/>
        <v>0.09999999999999745</v>
      </c>
    </row>
    <row r="165" spans="1:8" ht="13.5">
      <c r="A165">
        <v>162</v>
      </c>
      <c r="B165" s="8">
        <f t="shared" si="10"/>
        <v>116.2</v>
      </c>
      <c r="D165" s="9">
        <f t="shared" si="11"/>
        <v>115.70000000000003</v>
      </c>
      <c r="F165" s="8">
        <f t="shared" si="14"/>
        <v>116.2</v>
      </c>
      <c r="G165" s="8">
        <f t="shared" si="12"/>
        <v>116.20000000000002</v>
      </c>
      <c r="H165" s="8">
        <f t="shared" si="13"/>
        <v>0.09999999999999967</v>
      </c>
    </row>
    <row r="166" spans="1:8" ht="13.5">
      <c r="A166">
        <v>163</v>
      </c>
      <c r="B166" s="8">
        <f t="shared" si="10"/>
        <v>116.3</v>
      </c>
      <c r="D166" s="9">
        <f t="shared" si="11"/>
        <v>115.80000000000004</v>
      </c>
      <c r="F166" s="8">
        <f t="shared" si="14"/>
        <v>116.30000000000001</v>
      </c>
      <c r="G166" s="8">
        <f t="shared" si="12"/>
        <v>116.30000000000003</v>
      </c>
      <c r="H166" s="8">
        <f t="shared" si="13"/>
        <v>0.10000000000000145</v>
      </c>
    </row>
    <row r="167" spans="1:8" ht="13.5">
      <c r="A167">
        <v>164</v>
      </c>
      <c r="B167" s="8">
        <f t="shared" si="10"/>
        <v>116.4</v>
      </c>
      <c r="D167" s="9">
        <f t="shared" si="11"/>
        <v>115.90000000000005</v>
      </c>
      <c r="F167" s="8">
        <f t="shared" si="14"/>
        <v>116.40000000000003</v>
      </c>
      <c r="G167" s="8">
        <f t="shared" si="12"/>
        <v>116.40000000000003</v>
      </c>
      <c r="H167" s="8">
        <f t="shared" si="13"/>
        <v>0.10000000000000288</v>
      </c>
    </row>
    <row r="168" spans="1:8" ht="13.5">
      <c r="A168">
        <v>165</v>
      </c>
      <c r="B168" s="8">
        <f t="shared" si="10"/>
        <v>116.5</v>
      </c>
      <c r="D168" s="9">
        <f t="shared" si="11"/>
        <v>116.00000000000004</v>
      </c>
      <c r="F168" s="8">
        <f t="shared" si="14"/>
        <v>116.50000000000004</v>
      </c>
      <c r="G168" s="8">
        <f t="shared" si="12"/>
        <v>116.50000000000004</v>
      </c>
      <c r="H168" s="8">
        <f t="shared" si="13"/>
        <v>0.10000000000000402</v>
      </c>
    </row>
    <row r="169" spans="1:8" ht="13.5">
      <c r="A169">
        <v>166</v>
      </c>
      <c r="B169" s="8">
        <f t="shared" si="10"/>
        <v>116.6</v>
      </c>
      <c r="D169" s="9">
        <f t="shared" si="11"/>
        <v>116.10000000000004</v>
      </c>
      <c r="F169" s="8">
        <f t="shared" si="14"/>
        <v>116.60000000000005</v>
      </c>
      <c r="G169" s="8">
        <f t="shared" si="12"/>
        <v>116.60000000000005</v>
      </c>
      <c r="H169" s="8">
        <f t="shared" si="13"/>
        <v>0.10000000000000493</v>
      </c>
    </row>
    <row r="170" spans="1:8" ht="13.5">
      <c r="A170">
        <v>167</v>
      </c>
      <c r="B170" s="8">
        <f t="shared" si="10"/>
        <v>116.7</v>
      </c>
      <c r="D170" s="9">
        <f t="shared" si="11"/>
        <v>116.20000000000005</v>
      </c>
      <c r="F170" s="8">
        <f t="shared" si="14"/>
        <v>116.70000000000006</v>
      </c>
      <c r="G170" s="8">
        <f t="shared" si="12"/>
        <v>116.70000000000006</v>
      </c>
      <c r="H170" s="8">
        <f t="shared" si="13"/>
        <v>0.10000000000000567</v>
      </c>
    </row>
    <row r="171" spans="1:8" ht="13.5">
      <c r="A171">
        <v>168</v>
      </c>
      <c r="B171" s="8">
        <f t="shared" si="10"/>
        <v>116.8</v>
      </c>
      <c r="D171" s="9">
        <f t="shared" si="11"/>
        <v>116.30000000000004</v>
      </c>
      <c r="F171" s="8">
        <f t="shared" si="14"/>
        <v>116.80000000000007</v>
      </c>
      <c r="G171" s="8">
        <f t="shared" si="12"/>
        <v>116.80000000000005</v>
      </c>
      <c r="H171" s="8">
        <f t="shared" si="13"/>
        <v>0.1000000000000034</v>
      </c>
    </row>
    <row r="172" spans="1:8" ht="13.5">
      <c r="A172">
        <v>169</v>
      </c>
      <c r="B172" s="8">
        <f t="shared" si="10"/>
        <v>116.9</v>
      </c>
      <c r="D172" s="9">
        <f t="shared" si="11"/>
        <v>116.40000000000003</v>
      </c>
      <c r="F172" s="8">
        <f t="shared" si="14"/>
        <v>116.90000000000006</v>
      </c>
      <c r="G172" s="8">
        <f t="shared" si="12"/>
        <v>116.90000000000006</v>
      </c>
      <c r="H172" s="8">
        <f t="shared" si="13"/>
        <v>0.10000000000000445</v>
      </c>
    </row>
    <row r="173" spans="1:8" ht="13.5">
      <c r="A173">
        <v>170</v>
      </c>
      <c r="B173" s="8">
        <f t="shared" si="10"/>
        <v>117</v>
      </c>
      <c r="D173" s="9">
        <f t="shared" si="11"/>
        <v>116.50000000000003</v>
      </c>
      <c r="F173" s="8">
        <f t="shared" si="14"/>
        <v>117.00000000000007</v>
      </c>
      <c r="G173" s="8">
        <f t="shared" si="12"/>
        <v>117.00000000000007</v>
      </c>
      <c r="H173" s="8">
        <f t="shared" si="13"/>
        <v>0.10000000000000528</v>
      </c>
    </row>
    <row r="174" spans="1:8" ht="13.5">
      <c r="A174">
        <v>171</v>
      </c>
      <c r="B174" s="8">
        <f t="shared" si="10"/>
        <v>117.1</v>
      </c>
      <c r="D174" s="9">
        <f t="shared" si="11"/>
        <v>116.60000000000004</v>
      </c>
      <c r="F174" s="8">
        <f t="shared" si="14"/>
        <v>117.10000000000008</v>
      </c>
      <c r="G174" s="8">
        <f t="shared" si="12"/>
        <v>117.10000000000007</v>
      </c>
      <c r="H174" s="8">
        <f t="shared" si="13"/>
        <v>0.1000000000000031</v>
      </c>
    </row>
    <row r="175" spans="1:8" ht="13.5">
      <c r="A175">
        <v>172</v>
      </c>
      <c r="B175" s="8">
        <f t="shared" si="10"/>
        <v>117.2</v>
      </c>
      <c r="D175" s="9">
        <f t="shared" si="11"/>
        <v>116.70000000000003</v>
      </c>
      <c r="F175" s="8">
        <f t="shared" si="14"/>
        <v>117.20000000000007</v>
      </c>
      <c r="G175" s="8">
        <f t="shared" si="12"/>
        <v>117.20000000000006</v>
      </c>
      <c r="H175" s="8">
        <f t="shared" si="13"/>
        <v>0.10000000000000135</v>
      </c>
    </row>
    <row r="176" spans="1:8" ht="13.5">
      <c r="A176">
        <v>173</v>
      </c>
      <c r="B176" s="8">
        <f t="shared" si="10"/>
        <v>117.3</v>
      </c>
      <c r="D176" s="9">
        <f t="shared" si="11"/>
        <v>116.80000000000003</v>
      </c>
      <c r="F176" s="8">
        <f t="shared" si="14"/>
        <v>117.30000000000005</v>
      </c>
      <c r="G176" s="8">
        <f t="shared" si="12"/>
        <v>117.30000000000004</v>
      </c>
      <c r="H176" s="8">
        <f t="shared" si="13"/>
        <v>0.0999999999999971</v>
      </c>
    </row>
    <row r="177" spans="1:8" ht="13.5">
      <c r="A177">
        <v>174</v>
      </c>
      <c r="B177" s="8">
        <f t="shared" si="10"/>
        <v>117.4</v>
      </c>
      <c r="D177" s="9">
        <f t="shared" si="11"/>
        <v>116.90000000000003</v>
      </c>
      <c r="F177" s="8">
        <f t="shared" si="14"/>
        <v>117.40000000000003</v>
      </c>
      <c r="G177" s="8">
        <f t="shared" si="12"/>
        <v>117.40000000000003</v>
      </c>
      <c r="H177" s="8">
        <f t="shared" si="13"/>
        <v>0.09999999999999655</v>
      </c>
    </row>
    <row r="178" spans="1:8" ht="13.5">
      <c r="A178">
        <v>175</v>
      </c>
      <c r="B178" s="8">
        <f t="shared" si="10"/>
        <v>117.5</v>
      </c>
      <c r="D178" s="9">
        <f t="shared" si="11"/>
        <v>117.00000000000004</v>
      </c>
      <c r="F178" s="8">
        <f t="shared" si="14"/>
        <v>117.50000000000003</v>
      </c>
      <c r="G178" s="8">
        <f t="shared" si="12"/>
        <v>117.50000000000003</v>
      </c>
      <c r="H178" s="8">
        <f t="shared" si="13"/>
        <v>0.0999999999999961</v>
      </c>
    </row>
    <row r="179" spans="1:8" ht="13.5">
      <c r="A179">
        <v>176</v>
      </c>
      <c r="B179" s="8">
        <f t="shared" si="10"/>
        <v>117.6</v>
      </c>
      <c r="D179" s="9">
        <f t="shared" si="11"/>
        <v>117.10000000000004</v>
      </c>
      <c r="F179" s="8">
        <f t="shared" si="14"/>
        <v>117.60000000000002</v>
      </c>
      <c r="G179" s="8">
        <f t="shared" si="12"/>
        <v>117.60000000000002</v>
      </c>
      <c r="H179" s="8">
        <f t="shared" si="13"/>
        <v>0.09999999999999576</v>
      </c>
    </row>
    <row r="180" spans="1:8" ht="13.5">
      <c r="A180">
        <v>177</v>
      </c>
      <c r="B180" s="8">
        <f t="shared" si="10"/>
        <v>117.7</v>
      </c>
      <c r="D180" s="9">
        <f t="shared" si="11"/>
        <v>117.20000000000003</v>
      </c>
      <c r="F180" s="8">
        <f t="shared" si="14"/>
        <v>117.70000000000002</v>
      </c>
      <c r="G180" s="8">
        <f t="shared" si="12"/>
        <v>117.70000000000003</v>
      </c>
      <c r="H180" s="8">
        <f t="shared" si="13"/>
        <v>0.09999999999999833</v>
      </c>
    </row>
    <row r="181" spans="1:8" ht="13.5">
      <c r="A181">
        <v>178</v>
      </c>
      <c r="B181" s="8">
        <f t="shared" si="10"/>
        <v>117.8</v>
      </c>
      <c r="D181" s="9">
        <f t="shared" si="11"/>
        <v>117.30000000000004</v>
      </c>
      <c r="F181" s="8">
        <f t="shared" si="14"/>
        <v>117.80000000000003</v>
      </c>
      <c r="G181" s="8">
        <f t="shared" si="12"/>
        <v>117.80000000000003</v>
      </c>
      <c r="H181" s="8">
        <f t="shared" si="13"/>
        <v>0.09999999999999754</v>
      </c>
    </row>
    <row r="182" spans="1:8" ht="13.5">
      <c r="A182">
        <v>179</v>
      </c>
      <c r="B182" s="8">
        <f t="shared" si="10"/>
        <v>117.9</v>
      </c>
      <c r="D182" s="9">
        <f t="shared" si="11"/>
        <v>117.40000000000003</v>
      </c>
      <c r="F182" s="8">
        <f t="shared" si="14"/>
        <v>117.90000000000002</v>
      </c>
      <c r="G182" s="8">
        <f t="shared" si="12"/>
        <v>117.90000000000002</v>
      </c>
      <c r="H182" s="8">
        <f t="shared" si="13"/>
        <v>0.0999999999999969</v>
      </c>
    </row>
    <row r="183" spans="1:8" ht="13.5">
      <c r="A183">
        <v>180</v>
      </c>
      <c r="B183" s="8">
        <f t="shared" si="10"/>
        <v>118</v>
      </c>
      <c r="D183" s="9">
        <f t="shared" si="11"/>
        <v>117.50000000000003</v>
      </c>
      <c r="F183" s="8">
        <f t="shared" si="14"/>
        <v>118.00000000000001</v>
      </c>
      <c r="G183" s="8">
        <f t="shared" si="12"/>
        <v>118.00000000000003</v>
      </c>
      <c r="H183" s="8">
        <f t="shared" si="13"/>
        <v>0.09999999999999923</v>
      </c>
    </row>
    <row r="184" spans="1:8" ht="13.5">
      <c r="A184">
        <v>181</v>
      </c>
      <c r="B184" s="8">
        <f t="shared" si="10"/>
        <v>118.1</v>
      </c>
      <c r="D184" s="9">
        <f t="shared" si="11"/>
        <v>117.60000000000002</v>
      </c>
      <c r="F184" s="8">
        <f t="shared" si="14"/>
        <v>118.10000000000002</v>
      </c>
      <c r="G184" s="8">
        <f t="shared" si="12"/>
        <v>118.10000000000002</v>
      </c>
      <c r="H184" s="8">
        <f t="shared" si="13"/>
        <v>0.09999999999999826</v>
      </c>
    </row>
    <row r="185" spans="1:8" ht="13.5">
      <c r="A185">
        <v>182</v>
      </c>
      <c r="B185" s="8">
        <f t="shared" si="10"/>
        <v>118.2</v>
      </c>
      <c r="D185" s="9">
        <f t="shared" si="11"/>
        <v>117.70000000000003</v>
      </c>
      <c r="F185" s="8">
        <f t="shared" si="14"/>
        <v>118.20000000000002</v>
      </c>
      <c r="G185" s="8">
        <f t="shared" si="12"/>
        <v>118.20000000000002</v>
      </c>
      <c r="H185" s="8">
        <f t="shared" si="13"/>
        <v>0.09999999999999748</v>
      </c>
    </row>
    <row r="186" spans="1:8" ht="13.5">
      <c r="A186">
        <v>183</v>
      </c>
      <c r="B186" s="8">
        <f t="shared" si="10"/>
        <v>118.3</v>
      </c>
      <c r="D186" s="9">
        <f t="shared" si="11"/>
        <v>117.80000000000003</v>
      </c>
      <c r="F186" s="8">
        <f t="shared" si="14"/>
        <v>118.30000000000001</v>
      </c>
      <c r="G186" s="8">
        <f t="shared" si="12"/>
        <v>118.30000000000001</v>
      </c>
      <c r="H186" s="8">
        <f t="shared" si="13"/>
        <v>0.09999999999999686</v>
      </c>
    </row>
    <row r="187" spans="1:8" ht="13.5">
      <c r="A187">
        <v>184</v>
      </c>
      <c r="B187" s="8">
        <f t="shared" si="10"/>
        <v>118.4</v>
      </c>
      <c r="D187" s="9">
        <f t="shared" si="11"/>
        <v>117.90000000000002</v>
      </c>
      <c r="F187" s="8">
        <f t="shared" si="14"/>
        <v>118.4</v>
      </c>
      <c r="G187" s="8">
        <f t="shared" si="12"/>
        <v>118.40000000000002</v>
      </c>
      <c r="H187" s="8">
        <f t="shared" si="13"/>
        <v>0.0999999999999992</v>
      </c>
    </row>
    <row r="188" spans="1:8" ht="13.5">
      <c r="A188">
        <v>185</v>
      </c>
      <c r="B188" s="8">
        <f t="shared" si="10"/>
        <v>118.5</v>
      </c>
      <c r="D188" s="9">
        <f t="shared" si="11"/>
        <v>118.00000000000003</v>
      </c>
      <c r="F188" s="8">
        <f t="shared" si="14"/>
        <v>118.50000000000001</v>
      </c>
      <c r="G188" s="8">
        <f t="shared" si="12"/>
        <v>118.50000000000001</v>
      </c>
      <c r="H188" s="8">
        <f t="shared" si="13"/>
        <v>0.09999999999999823</v>
      </c>
    </row>
    <row r="189" spans="1:8" ht="13.5">
      <c r="A189">
        <v>186</v>
      </c>
      <c r="B189" s="8">
        <f t="shared" si="10"/>
        <v>118.6</v>
      </c>
      <c r="D189" s="9">
        <f t="shared" si="11"/>
        <v>118.10000000000004</v>
      </c>
      <c r="F189" s="8">
        <f t="shared" si="14"/>
        <v>118.60000000000001</v>
      </c>
      <c r="G189" s="8">
        <f t="shared" si="12"/>
        <v>118.60000000000001</v>
      </c>
      <c r="H189" s="8">
        <f t="shared" si="13"/>
        <v>0.09999999999999745</v>
      </c>
    </row>
    <row r="190" spans="1:8" ht="13.5">
      <c r="A190">
        <v>187</v>
      </c>
      <c r="B190" s="8">
        <f t="shared" si="10"/>
        <v>118.7</v>
      </c>
      <c r="D190" s="9">
        <f t="shared" si="11"/>
        <v>118.20000000000003</v>
      </c>
      <c r="F190" s="8">
        <f t="shared" si="14"/>
        <v>118.7</v>
      </c>
      <c r="G190" s="8">
        <f t="shared" si="12"/>
        <v>118.70000000000002</v>
      </c>
      <c r="H190" s="8">
        <f t="shared" si="13"/>
        <v>0.09999999999999967</v>
      </c>
    </row>
    <row r="191" spans="1:8" ht="13.5">
      <c r="A191">
        <v>188</v>
      </c>
      <c r="B191" s="8">
        <f t="shared" si="10"/>
        <v>118.8</v>
      </c>
      <c r="D191" s="9">
        <f t="shared" si="11"/>
        <v>118.30000000000004</v>
      </c>
      <c r="F191" s="8">
        <f t="shared" si="14"/>
        <v>118.80000000000001</v>
      </c>
      <c r="G191" s="8">
        <f t="shared" si="12"/>
        <v>118.80000000000003</v>
      </c>
      <c r="H191" s="8">
        <f t="shared" si="13"/>
        <v>0.10000000000000145</v>
      </c>
    </row>
    <row r="192" spans="1:8" ht="13.5">
      <c r="A192">
        <v>189</v>
      </c>
      <c r="B192" s="8">
        <f t="shared" si="10"/>
        <v>118.9</v>
      </c>
      <c r="D192" s="9">
        <f t="shared" si="11"/>
        <v>118.40000000000005</v>
      </c>
      <c r="F192" s="8">
        <f t="shared" si="14"/>
        <v>118.90000000000003</v>
      </c>
      <c r="G192" s="8">
        <f t="shared" si="12"/>
        <v>118.90000000000003</v>
      </c>
      <c r="H192" s="8">
        <f t="shared" si="13"/>
        <v>0.10000000000000288</v>
      </c>
    </row>
    <row r="193" spans="1:8" ht="13.5">
      <c r="A193">
        <v>190</v>
      </c>
      <c r="B193" s="8">
        <f t="shared" si="10"/>
        <v>119</v>
      </c>
      <c r="D193" s="9">
        <f t="shared" si="11"/>
        <v>118.50000000000004</v>
      </c>
      <c r="F193" s="8">
        <f t="shared" si="14"/>
        <v>119.00000000000004</v>
      </c>
      <c r="G193" s="8">
        <f t="shared" si="12"/>
        <v>119.00000000000004</v>
      </c>
      <c r="H193" s="8">
        <f t="shared" si="13"/>
        <v>0.10000000000000402</v>
      </c>
    </row>
    <row r="194" spans="1:8" ht="13.5">
      <c r="A194">
        <v>191</v>
      </c>
      <c r="B194" s="8">
        <f t="shared" si="10"/>
        <v>119.1</v>
      </c>
      <c r="D194" s="9">
        <f t="shared" si="11"/>
        <v>118.60000000000004</v>
      </c>
      <c r="F194" s="8">
        <f t="shared" si="14"/>
        <v>119.10000000000005</v>
      </c>
      <c r="G194" s="8">
        <f t="shared" si="12"/>
        <v>119.10000000000005</v>
      </c>
      <c r="H194" s="8">
        <f t="shared" si="13"/>
        <v>0.10000000000000493</v>
      </c>
    </row>
    <row r="195" spans="1:8" ht="13.5">
      <c r="A195">
        <v>192</v>
      </c>
      <c r="B195" s="8">
        <f t="shared" si="10"/>
        <v>119.2</v>
      </c>
      <c r="D195" s="9">
        <f t="shared" si="11"/>
        <v>118.70000000000005</v>
      </c>
      <c r="F195" s="8">
        <f t="shared" si="14"/>
        <v>119.20000000000006</v>
      </c>
      <c r="G195" s="8">
        <f t="shared" si="12"/>
        <v>119.20000000000006</v>
      </c>
      <c r="H195" s="8">
        <f t="shared" si="13"/>
        <v>0.10000000000000567</v>
      </c>
    </row>
    <row r="196" spans="1:8" ht="13.5">
      <c r="A196">
        <v>193</v>
      </c>
      <c r="B196" s="8">
        <f aca="true" t="shared" si="15" ref="B196:B259">100+0.1*A196</f>
        <v>119.3</v>
      </c>
      <c r="D196" s="9">
        <f t="shared" si="11"/>
        <v>118.80000000000004</v>
      </c>
      <c r="F196" s="8">
        <f t="shared" si="14"/>
        <v>119.30000000000007</v>
      </c>
      <c r="G196" s="8">
        <f t="shared" si="12"/>
        <v>119.30000000000005</v>
      </c>
      <c r="H196" s="8">
        <f t="shared" si="13"/>
        <v>0.1000000000000034</v>
      </c>
    </row>
    <row r="197" spans="1:8" ht="13.5">
      <c r="A197">
        <v>194</v>
      </c>
      <c r="B197" s="8">
        <f t="shared" si="15"/>
        <v>119.4</v>
      </c>
      <c r="D197" s="9">
        <f aca="true" t="shared" si="16" ref="D197:D260">B196*$E$2+(1-$E$2)*D196</f>
        <v>118.90000000000003</v>
      </c>
      <c r="F197" s="8">
        <f t="shared" si="14"/>
        <v>119.40000000000006</v>
      </c>
      <c r="G197" s="8">
        <f aca="true" t="shared" si="17" ref="G197:G260">$G$1*B197+(1-$G$1)*(G196+H196)</f>
        <v>119.40000000000006</v>
      </c>
      <c r="H197" s="8">
        <f aca="true" t="shared" si="18" ref="H197:H260">$G$2*(G197-G196)+(1-$G$2)*H196</f>
        <v>0.10000000000000445</v>
      </c>
    </row>
    <row r="198" spans="1:8" ht="13.5">
      <c r="A198">
        <v>195</v>
      </c>
      <c r="B198" s="8">
        <f t="shared" si="15"/>
        <v>119.5</v>
      </c>
      <c r="D198" s="9">
        <f t="shared" si="16"/>
        <v>119.00000000000003</v>
      </c>
      <c r="F198" s="8">
        <f aca="true" t="shared" si="19" ref="F198:F261">G197+H197</f>
        <v>119.50000000000007</v>
      </c>
      <c r="G198" s="8">
        <f t="shared" si="17"/>
        <v>119.50000000000007</v>
      </c>
      <c r="H198" s="8">
        <f t="shared" si="18"/>
        <v>0.10000000000000528</v>
      </c>
    </row>
    <row r="199" spans="1:8" ht="13.5">
      <c r="A199">
        <v>196</v>
      </c>
      <c r="B199" s="8">
        <f t="shared" si="15"/>
        <v>119.6</v>
      </c>
      <c r="D199" s="9">
        <f t="shared" si="16"/>
        <v>119.10000000000004</v>
      </c>
      <c r="F199" s="8">
        <f t="shared" si="19"/>
        <v>119.60000000000008</v>
      </c>
      <c r="G199" s="8">
        <f t="shared" si="17"/>
        <v>119.60000000000007</v>
      </c>
      <c r="H199" s="8">
        <f t="shared" si="18"/>
        <v>0.1000000000000031</v>
      </c>
    </row>
    <row r="200" spans="1:8" ht="13.5">
      <c r="A200">
        <v>197</v>
      </c>
      <c r="B200" s="8">
        <f t="shared" si="15"/>
        <v>119.7</v>
      </c>
      <c r="D200" s="9">
        <f t="shared" si="16"/>
        <v>119.20000000000003</v>
      </c>
      <c r="F200" s="8">
        <f t="shared" si="19"/>
        <v>119.70000000000007</v>
      </c>
      <c r="G200" s="8">
        <f t="shared" si="17"/>
        <v>119.70000000000006</v>
      </c>
      <c r="H200" s="8">
        <f t="shared" si="18"/>
        <v>0.10000000000000135</v>
      </c>
    </row>
    <row r="201" spans="1:8" ht="13.5">
      <c r="A201">
        <v>198</v>
      </c>
      <c r="B201" s="8">
        <f t="shared" si="15"/>
        <v>119.8</v>
      </c>
      <c r="D201" s="9">
        <f t="shared" si="16"/>
        <v>119.30000000000003</v>
      </c>
      <c r="F201" s="8">
        <f t="shared" si="19"/>
        <v>119.80000000000005</v>
      </c>
      <c r="G201" s="8">
        <f t="shared" si="17"/>
        <v>119.80000000000004</v>
      </c>
      <c r="H201" s="8">
        <f t="shared" si="18"/>
        <v>0.0999999999999971</v>
      </c>
    </row>
    <row r="202" spans="1:8" ht="13.5">
      <c r="A202">
        <v>199</v>
      </c>
      <c r="B202" s="8">
        <f t="shared" si="15"/>
        <v>119.9</v>
      </c>
      <c r="D202" s="9">
        <f t="shared" si="16"/>
        <v>119.40000000000003</v>
      </c>
      <c r="F202" s="8">
        <f t="shared" si="19"/>
        <v>119.90000000000003</v>
      </c>
      <c r="G202" s="8">
        <f t="shared" si="17"/>
        <v>119.90000000000003</v>
      </c>
      <c r="H202" s="8">
        <f t="shared" si="18"/>
        <v>0.09999999999999655</v>
      </c>
    </row>
    <row r="203" spans="1:8" ht="13.5">
      <c r="A203">
        <v>200</v>
      </c>
      <c r="B203" s="8">
        <f t="shared" si="15"/>
        <v>120</v>
      </c>
      <c r="D203" s="9">
        <f t="shared" si="16"/>
        <v>119.50000000000004</v>
      </c>
      <c r="F203" s="8">
        <f t="shared" si="19"/>
        <v>120.00000000000003</v>
      </c>
      <c r="G203" s="8">
        <f t="shared" si="17"/>
        <v>120.00000000000003</v>
      </c>
      <c r="H203" s="8">
        <f t="shared" si="18"/>
        <v>0.0999999999999961</v>
      </c>
    </row>
    <row r="204" spans="1:8" ht="13.5">
      <c r="A204">
        <v>201</v>
      </c>
      <c r="B204" s="8">
        <f t="shared" si="15"/>
        <v>120.1</v>
      </c>
      <c r="D204" s="9">
        <f t="shared" si="16"/>
        <v>119.60000000000004</v>
      </c>
      <c r="F204" s="8">
        <f t="shared" si="19"/>
        <v>120.10000000000002</v>
      </c>
      <c r="G204" s="8">
        <f t="shared" si="17"/>
        <v>120.10000000000002</v>
      </c>
      <c r="H204" s="8">
        <f t="shared" si="18"/>
        <v>0.09999999999999576</v>
      </c>
    </row>
    <row r="205" spans="1:8" ht="13.5">
      <c r="A205">
        <v>202</v>
      </c>
      <c r="B205" s="8">
        <f t="shared" si="15"/>
        <v>120.2</v>
      </c>
      <c r="D205" s="9">
        <f t="shared" si="16"/>
        <v>119.70000000000003</v>
      </c>
      <c r="F205" s="8">
        <f t="shared" si="19"/>
        <v>120.20000000000002</v>
      </c>
      <c r="G205" s="8">
        <f t="shared" si="17"/>
        <v>120.20000000000003</v>
      </c>
      <c r="H205" s="8">
        <f t="shared" si="18"/>
        <v>0.09999999999999833</v>
      </c>
    </row>
    <row r="206" spans="1:8" ht="13.5">
      <c r="A206">
        <v>203</v>
      </c>
      <c r="B206" s="8">
        <f t="shared" si="15"/>
        <v>120.3</v>
      </c>
      <c r="D206" s="9">
        <f t="shared" si="16"/>
        <v>119.80000000000004</v>
      </c>
      <c r="F206" s="8">
        <f t="shared" si="19"/>
        <v>120.30000000000003</v>
      </c>
      <c r="G206" s="8">
        <f t="shared" si="17"/>
        <v>120.30000000000003</v>
      </c>
      <c r="H206" s="8">
        <f t="shared" si="18"/>
        <v>0.09999999999999754</v>
      </c>
    </row>
    <row r="207" spans="1:8" ht="13.5">
      <c r="A207">
        <v>204</v>
      </c>
      <c r="B207" s="8">
        <f t="shared" si="15"/>
        <v>120.4</v>
      </c>
      <c r="D207" s="9">
        <f t="shared" si="16"/>
        <v>119.90000000000003</v>
      </c>
      <c r="F207" s="8">
        <f t="shared" si="19"/>
        <v>120.40000000000002</v>
      </c>
      <c r="G207" s="8">
        <f t="shared" si="17"/>
        <v>120.40000000000002</v>
      </c>
      <c r="H207" s="8">
        <f t="shared" si="18"/>
        <v>0.0999999999999969</v>
      </c>
    </row>
    <row r="208" spans="1:8" ht="13.5">
      <c r="A208">
        <v>205</v>
      </c>
      <c r="B208" s="8">
        <f t="shared" si="15"/>
        <v>120.5</v>
      </c>
      <c r="D208" s="9">
        <f t="shared" si="16"/>
        <v>120.00000000000003</v>
      </c>
      <c r="F208" s="8">
        <f t="shared" si="19"/>
        <v>120.50000000000001</v>
      </c>
      <c r="G208" s="8">
        <f t="shared" si="17"/>
        <v>120.50000000000003</v>
      </c>
      <c r="H208" s="8">
        <f t="shared" si="18"/>
        <v>0.09999999999999923</v>
      </c>
    </row>
    <row r="209" spans="1:8" ht="13.5">
      <c r="A209">
        <v>206</v>
      </c>
      <c r="B209" s="8">
        <f t="shared" si="15"/>
        <v>120.6</v>
      </c>
      <c r="D209" s="9">
        <f t="shared" si="16"/>
        <v>120.10000000000002</v>
      </c>
      <c r="F209" s="8">
        <f t="shared" si="19"/>
        <v>120.60000000000002</v>
      </c>
      <c r="G209" s="8">
        <f t="shared" si="17"/>
        <v>120.60000000000002</v>
      </c>
      <c r="H209" s="8">
        <f t="shared" si="18"/>
        <v>0.09999999999999826</v>
      </c>
    </row>
    <row r="210" spans="1:8" ht="13.5">
      <c r="A210">
        <v>207</v>
      </c>
      <c r="B210" s="8">
        <f t="shared" si="15"/>
        <v>120.7</v>
      </c>
      <c r="D210" s="9">
        <f t="shared" si="16"/>
        <v>120.20000000000003</v>
      </c>
      <c r="F210" s="8">
        <f t="shared" si="19"/>
        <v>120.70000000000002</v>
      </c>
      <c r="G210" s="8">
        <f t="shared" si="17"/>
        <v>120.70000000000002</v>
      </c>
      <c r="H210" s="8">
        <f t="shared" si="18"/>
        <v>0.09999999999999748</v>
      </c>
    </row>
    <row r="211" spans="1:8" ht="13.5">
      <c r="A211">
        <v>208</v>
      </c>
      <c r="B211" s="8">
        <f t="shared" si="15"/>
        <v>120.8</v>
      </c>
      <c r="D211" s="9">
        <f t="shared" si="16"/>
        <v>120.30000000000003</v>
      </c>
      <c r="F211" s="8">
        <f t="shared" si="19"/>
        <v>120.80000000000001</v>
      </c>
      <c r="G211" s="8">
        <f t="shared" si="17"/>
        <v>120.80000000000001</v>
      </c>
      <c r="H211" s="8">
        <f t="shared" si="18"/>
        <v>0.09999999999999686</v>
      </c>
    </row>
    <row r="212" spans="1:8" ht="13.5">
      <c r="A212">
        <v>209</v>
      </c>
      <c r="B212" s="8">
        <f t="shared" si="15"/>
        <v>120.9</v>
      </c>
      <c r="D212" s="9">
        <f t="shared" si="16"/>
        <v>120.40000000000002</v>
      </c>
      <c r="F212" s="8">
        <f t="shared" si="19"/>
        <v>120.9</v>
      </c>
      <c r="G212" s="8">
        <f t="shared" si="17"/>
        <v>120.90000000000002</v>
      </c>
      <c r="H212" s="8">
        <f t="shared" si="18"/>
        <v>0.0999999999999992</v>
      </c>
    </row>
    <row r="213" spans="1:8" ht="13.5">
      <c r="A213">
        <v>210</v>
      </c>
      <c r="B213" s="8">
        <f t="shared" si="15"/>
        <v>121</v>
      </c>
      <c r="D213" s="9">
        <f t="shared" si="16"/>
        <v>120.50000000000003</v>
      </c>
      <c r="F213" s="8">
        <f t="shared" si="19"/>
        <v>121.00000000000001</v>
      </c>
      <c r="G213" s="8">
        <f t="shared" si="17"/>
        <v>121.00000000000001</v>
      </c>
      <c r="H213" s="8">
        <f t="shared" si="18"/>
        <v>0.09999999999999823</v>
      </c>
    </row>
    <row r="214" spans="1:8" ht="13.5">
      <c r="A214">
        <v>211</v>
      </c>
      <c r="B214" s="8">
        <f t="shared" si="15"/>
        <v>121.1</v>
      </c>
      <c r="D214" s="9">
        <f t="shared" si="16"/>
        <v>120.60000000000004</v>
      </c>
      <c r="F214" s="8">
        <f t="shared" si="19"/>
        <v>121.10000000000001</v>
      </c>
      <c r="G214" s="8">
        <f t="shared" si="17"/>
        <v>121.10000000000001</v>
      </c>
      <c r="H214" s="8">
        <f t="shared" si="18"/>
        <v>0.09999999999999745</v>
      </c>
    </row>
    <row r="215" spans="1:8" ht="13.5">
      <c r="A215">
        <v>212</v>
      </c>
      <c r="B215" s="8">
        <f t="shared" si="15"/>
        <v>121.2</v>
      </c>
      <c r="D215" s="9">
        <f t="shared" si="16"/>
        <v>120.70000000000003</v>
      </c>
      <c r="F215" s="8">
        <f t="shared" si="19"/>
        <v>121.2</v>
      </c>
      <c r="G215" s="8">
        <f t="shared" si="17"/>
        <v>121.20000000000002</v>
      </c>
      <c r="H215" s="8">
        <f t="shared" si="18"/>
        <v>0.09999999999999967</v>
      </c>
    </row>
    <row r="216" spans="1:8" ht="13.5">
      <c r="A216">
        <v>213</v>
      </c>
      <c r="B216" s="8">
        <f t="shared" si="15"/>
        <v>121.3</v>
      </c>
      <c r="D216" s="9">
        <f t="shared" si="16"/>
        <v>120.80000000000004</v>
      </c>
      <c r="F216" s="8">
        <f t="shared" si="19"/>
        <v>121.30000000000001</v>
      </c>
      <c r="G216" s="8">
        <f t="shared" si="17"/>
        <v>121.30000000000003</v>
      </c>
      <c r="H216" s="8">
        <f t="shared" si="18"/>
        <v>0.10000000000000145</v>
      </c>
    </row>
    <row r="217" spans="1:8" ht="13.5">
      <c r="A217">
        <v>214</v>
      </c>
      <c r="B217" s="8">
        <f t="shared" si="15"/>
        <v>121.4</v>
      </c>
      <c r="D217" s="9">
        <f t="shared" si="16"/>
        <v>120.90000000000005</v>
      </c>
      <c r="F217" s="8">
        <f t="shared" si="19"/>
        <v>121.40000000000003</v>
      </c>
      <c r="G217" s="8">
        <f t="shared" si="17"/>
        <v>121.40000000000003</v>
      </c>
      <c r="H217" s="8">
        <f t="shared" si="18"/>
        <v>0.10000000000000288</v>
      </c>
    </row>
    <row r="218" spans="1:8" ht="13.5">
      <c r="A218">
        <v>215</v>
      </c>
      <c r="B218" s="8">
        <f t="shared" si="15"/>
        <v>121.5</v>
      </c>
      <c r="D218" s="9">
        <f t="shared" si="16"/>
        <v>121.00000000000004</v>
      </c>
      <c r="F218" s="8">
        <f t="shared" si="19"/>
        <v>121.50000000000004</v>
      </c>
      <c r="G218" s="8">
        <f t="shared" si="17"/>
        <v>121.50000000000004</v>
      </c>
      <c r="H218" s="8">
        <f t="shared" si="18"/>
        <v>0.10000000000000402</v>
      </c>
    </row>
    <row r="219" spans="1:8" ht="13.5">
      <c r="A219">
        <v>216</v>
      </c>
      <c r="B219" s="8">
        <f t="shared" si="15"/>
        <v>121.6</v>
      </c>
      <c r="D219" s="9">
        <f t="shared" si="16"/>
        <v>121.10000000000004</v>
      </c>
      <c r="F219" s="8">
        <f t="shared" si="19"/>
        <v>121.60000000000005</v>
      </c>
      <c r="G219" s="8">
        <f t="shared" si="17"/>
        <v>121.60000000000005</v>
      </c>
      <c r="H219" s="8">
        <f t="shared" si="18"/>
        <v>0.10000000000000493</v>
      </c>
    </row>
    <row r="220" spans="1:8" ht="13.5">
      <c r="A220">
        <v>217</v>
      </c>
      <c r="B220" s="8">
        <f t="shared" si="15"/>
        <v>121.7</v>
      </c>
      <c r="D220" s="9">
        <f t="shared" si="16"/>
        <v>121.20000000000005</v>
      </c>
      <c r="F220" s="8">
        <f t="shared" si="19"/>
        <v>121.70000000000006</v>
      </c>
      <c r="G220" s="8">
        <f t="shared" si="17"/>
        <v>121.70000000000006</v>
      </c>
      <c r="H220" s="8">
        <f t="shared" si="18"/>
        <v>0.10000000000000567</v>
      </c>
    </row>
    <row r="221" spans="1:8" ht="13.5">
      <c r="A221">
        <v>218</v>
      </c>
      <c r="B221" s="8">
        <f t="shared" si="15"/>
        <v>121.8</v>
      </c>
      <c r="D221" s="9">
        <f t="shared" si="16"/>
        <v>121.30000000000004</v>
      </c>
      <c r="F221" s="8">
        <f t="shared" si="19"/>
        <v>121.80000000000007</v>
      </c>
      <c r="G221" s="8">
        <f t="shared" si="17"/>
        <v>121.80000000000005</v>
      </c>
      <c r="H221" s="8">
        <f t="shared" si="18"/>
        <v>0.1000000000000034</v>
      </c>
    </row>
    <row r="222" spans="1:8" ht="13.5">
      <c r="A222">
        <v>219</v>
      </c>
      <c r="B222" s="8">
        <f t="shared" si="15"/>
        <v>121.9</v>
      </c>
      <c r="D222" s="9">
        <f t="shared" si="16"/>
        <v>121.40000000000003</v>
      </c>
      <c r="F222" s="8">
        <f t="shared" si="19"/>
        <v>121.90000000000006</v>
      </c>
      <c r="G222" s="8">
        <f t="shared" si="17"/>
        <v>121.90000000000006</v>
      </c>
      <c r="H222" s="8">
        <f t="shared" si="18"/>
        <v>0.10000000000000445</v>
      </c>
    </row>
    <row r="223" spans="1:8" ht="13.5">
      <c r="A223">
        <v>220</v>
      </c>
      <c r="B223" s="8">
        <f t="shared" si="15"/>
        <v>122</v>
      </c>
      <c r="D223" s="9">
        <f t="shared" si="16"/>
        <v>121.50000000000003</v>
      </c>
      <c r="F223" s="8">
        <f t="shared" si="19"/>
        <v>122.00000000000007</v>
      </c>
      <c r="G223" s="8">
        <f t="shared" si="17"/>
        <v>122.00000000000007</v>
      </c>
      <c r="H223" s="8">
        <f t="shared" si="18"/>
        <v>0.10000000000000528</v>
      </c>
    </row>
    <row r="224" spans="1:8" ht="13.5">
      <c r="A224">
        <v>221</v>
      </c>
      <c r="B224" s="8">
        <f t="shared" si="15"/>
        <v>122.1</v>
      </c>
      <c r="D224" s="9">
        <f t="shared" si="16"/>
        <v>121.60000000000004</v>
      </c>
      <c r="F224" s="8">
        <f t="shared" si="19"/>
        <v>122.10000000000008</v>
      </c>
      <c r="G224" s="8">
        <f t="shared" si="17"/>
        <v>122.10000000000007</v>
      </c>
      <c r="H224" s="8">
        <f t="shared" si="18"/>
        <v>0.1000000000000031</v>
      </c>
    </row>
    <row r="225" spans="1:8" ht="13.5">
      <c r="A225">
        <v>222</v>
      </c>
      <c r="B225" s="8">
        <f t="shared" si="15"/>
        <v>122.2</v>
      </c>
      <c r="D225" s="9">
        <f t="shared" si="16"/>
        <v>121.70000000000003</v>
      </c>
      <c r="F225" s="8">
        <f t="shared" si="19"/>
        <v>122.20000000000007</v>
      </c>
      <c r="G225" s="8">
        <f t="shared" si="17"/>
        <v>122.20000000000006</v>
      </c>
      <c r="H225" s="8">
        <f t="shared" si="18"/>
        <v>0.10000000000000135</v>
      </c>
    </row>
    <row r="226" spans="1:8" ht="13.5">
      <c r="A226">
        <v>223</v>
      </c>
      <c r="B226" s="8">
        <f t="shared" si="15"/>
        <v>122.3</v>
      </c>
      <c r="D226" s="9">
        <f t="shared" si="16"/>
        <v>121.80000000000003</v>
      </c>
      <c r="F226" s="8">
        <f t="shared" si="19"/>
        <v>122.30000000000005</v>
      </c>
      <c r="G226" s="8">
        <f t="shared" si="17"/>
        <v>122.30000000000004</v>
      </c>
      <c r="H226" s="8">
        <f t="shared" si="18"/>
        <v>0.0999999999999971</v>
      </c>
    </row>
    <row r="227" spans="1:8" ht="13.5">
      <c r="A227">
        <v>224</v>
      </c>
      <c r="B227" s="8">
        <f t="shared" si="15"/>
        <v>122.4</v>
      </c>
      <c r="D227" s="9">
        <f t="shared" si="16"/>
        <v>121.90000000000003</v>
      </c>
      <c r="F227" s="8">
        <f t="shared" si="19"/>
        <v>122.40000000000003</v>
      </c>
      <c r="G227" s="8">
        <f t="shared" si="17"/>
        <v>122.40000000000003</v>
      </c>
      <c r="H227" s="8">
        <f t="shared" si="18"/>
        <v>0.09999999999999655</v>
      </c>
    </row>
    <row r="228" spans="1:8" ht="13.5">
      <c r="A228">
        <v>225</v>
      </c>
      <c r="B228" s="8">
        <f t="shared" si="15"/>
        <v>122.5</v>
      </c>
      <c r="D228" s="9">
        <f t="shared" si="16"/>
        <v>122.00000000000004</v>
      </c>
      <c r="F228" s="8">
        <f t="shared" si="19"/>
        <v>122.50000000000003</v>
      </c>
      <c r="G228" s="8">
        <f t="shared" si="17"/>
        <v>122.50000000000003</v>
      </c>
      <c r="H228" s="8">
        <f t="shared" si="18"/>
        <v>0.0999999999999961</v>
      </c>
    </row>
    <row r="229" spans="1:8" ht="13.5">
      <c r="A229">
        <v>226</v>
      </c>
      <c r="B229" s="8">
        <f t="shared" si="15"/>
        <v>122.6</v>
      </c>
      <c r="D229" s="9">
        <f t="shared" si="16"/>
        <v>122.10000000000004</v>
      </c>
      <c r="F229" s="8">
        <f t="shared" si="19"/>
        <v>122.60000000000002</v>
      </c>
      <c r="G229" s="8">
        <f t="shared" si="17"/>
        <v>122.60000000000002</v>
      </c>
      <c r="H229" s="8">
        <f t="shared" si="18"/>
        <v>0.09999999999999576</v>
      </c>
    </row>
    <row r="230" spans="1:8" ht="13.5">
      <c r="A230">
        <v>227</v>
      </c>
      <c r="B230" s="8">
        <f t="shared" si="15"/>
        <v>122.7</v>
      </c>
      <c r="D230" s="9">
        <f t="shared" si="16"/>
        <v>122.20000000000003</v>
      </c>
      <c r="F230" s="8">
        <f t="shared" si="19"/>
        <v>122.70000000000002</v>
      </c>
      <c r="G230" s="8">
        <f t="shared" si="17"/>
        <v>122.70000000000003</v>
      </c>
      <c r="H230" s="8">
        <f t="shared" si="18"/>
        <v>0.09999999999999833</v>
      </c>
    </row>
    <row r="231" spans="1:8" ht="13.5">
      <c r="A231">
        <v>228</v>
      </c>
      <c r="B231" s="8">
        <f t="shared" si="15"/>
        <v>122.8</v>
      </c>
      <c r="D231" s="9">
        <f t="shared" si="16"/>
        <v>122.30000000000004</v>
      </c>
      <c r="F231" s="8">
        <f t="shared" si="19"/>
        <v>122.80000000000003</v>
      </c>
      <c r="G231" s="8">
        <f t="shared" si="17"/>
        <v>122.80000000000003</v>
      </c>
      <c r="H231" s="8">
        <f t="shared" si="18"/>
        <v>0.09999999999999754</v>
      </c>
    </row>
    <row r="232" spans="1:8" ht="13.5">
      <c r="A232">
        <v>229</v>
      </c>
      <c r="B232" s="8">
        <f t="shared" si="15"/>
        <v>122.9</v>
      </c>
      <c r="D232" s="9">
        <f t="shared" si="16"/>
        <v>122.40000000000003</v>
      </c>
      <c r="F232" s="8">
        <f t="shared" si="19"/>
        <v>122.90000000000002</v>
      </c>
      <c r="G232" s="8">
        <f t="shared" si="17"/>
        <v>122.90000000000002</v>
      </c>
      <c r="H232" s="8">
        <f t="shared" si="18"/>
        <v>0.0999999999999969</v>
      </c>
    </row>
    <row r="233" spans="1:8" ht="13.5">
      <c r="A233">
        <v>230</v>
      </c>
      <c r="B233" s="8">
        <f t="shared" si="15"/>
        <v>123</v>
      </c>
      <c r="D233" s="9">
        <f t="shared" si="16"/>
        <v>122.50000000000003</v>
      </c>
      <c r="F233" s="8">
        <f t="shared" si="19"/>
        <v>123.00000000000001</v>
      </c>
      <c r="G233" s="8">
        <f t="shared" si="17"/>
        <v>123.00000000000003</v>
      </c>
      <c r="H233" s="8">
        <f t="shared" si="18"/>
        <v>0.09999999999999923</v>
      </c>
    </row>
    <row r="234" spans="1:8" ht="13.5">
      <c r="A234">
        <v>231</v>
      </c>
      <c r="B234" s="8">
        <f t="shared" si="15"/>
        <v>123.1</v>
      </c>
      <c r="D234" s="9">
        <f t="shared" si="16"/>
        <v>122.60000000000002</v>
      </c>
      <c r="F234" s="8">
        <f t="shared" si="19"/>
        <v>123.10000000000002</v>
      </c>
      <c r="G234" s="8">
        <f t="shared" si="17"/>
        <v>123.10000000000002</v>
      </c>
      <c r="H234" s="8">
        <f t="shared" si="18"/>
        <v>0.09999999999999826</v>
      </c>
    </row>
    <row r="235" spans="1:8" ht="13.5">
      <c r="A235">
        <v>232</v>
      </c>
      <c r="B235" s="8">
        <f t="shared" si="15"/>
        <v>123.2</v>
      </c>
      <c r="D235" s="9">
        <f t="shared" si="16"/>
        <v>122.70000000000003</v>
      </c>
      <c r="F235" s="8">
        <f t="shared" si="19"/>
        <v>123.20000000000002</v>
      </c>
      <c r="G235" s="8">
        <f t="shared" si="17"/>
        <v>123.20000000000002</v>
      </c>
      <c r="H235" s="8">
        <f t="shared" si="18"/>
        <v>0.09999999999999748</v>
      </c>
    </row>
    <row r="236" spans="1:8" ht="13.5">
      <c r="A236">
        <v>233</v>
      </c>
      <c r="B236" s="8">
        <f t="shared" si="15"/>
        <v>123.3</v>
      </c>
      <c r="D236" s="9">
        <f t="shared" si="16"/>
        <v>122.80000000000003</v>
      </c>
      <c r="F236" s="8">
        <f t="shared" si="19"/>
        <v>123.30000000000001</v>
      </c>
      <c r="G236" s="8">
        <f t="shared" si="17"/>
        <v>123.30000000000001</v>
      </c>
      <c r="H236" s="8">
        <f t="shared" si="18"/>
        <v>0.09999999999999686</v>
      </c>
    </row>
    <row r="237" spans="1:8" ht="13.5">
      <c r="A237">
        <v>234</v>
      </c>
      <c r="B237" s="8">
        <f t="shared" si="15"/>
        <v>123.4</v>
      </c>
      <c r="D237" s="9">
        <f t="shared" si="16"/>
        <v>122.90000000000002</v>
      </c>
      <c r="F237" s="8">
        <f t="shared" si="19"/>
        <v>123.4</v>
      </c>
      <c r="G237" s="8">
        <f t="shared" si="17"/>
        <v>123.40000000000002</v>
      </c>
      <c r="H237" s="8">
        <f t="shared" si="18"/>
        <v>0.0999999999999992</v>
      </c>
    </row>
    <row r="238" spans="1:8" ht="13.5">
      <c r="A238">
        <v>235</v>
      </c>
      <c r="B238" s="8">
        <f t="shared" si="15"/>
        <v>123.5</v>
      </c>
      <c r="D238" s="9">
        <f t="shared" si="16"/>
        <v>123.00000000000003</v>
      </c>
      <c r="F238" s="8">
        <f t="shared" si="19"/>
        <v>123.50000000000001</v>
      </c>
      <c r="G238" s="8">
        <f t="shared" si="17"/>
        <v>123.50000000000001</v>
      </c>
      <c r="H238" s="8">
        <f t="shared" si="18"/>
        <v>0.09999999999999823</v>
      </c>
    </row>
    <row r="239" spans="1:8" ht="13.5">
      <c r="A239">
        <v>236</v>
      </c>
      <c r="B239" s="8">
        <f t="shared" si="15"/>
        <v>123.6</v>
      </c>
      <c r="D239" s="9">
        <f t="shared" si="16"/>
        <v>123.10000000000004</v>
      </c>
      <c r="F239" s="8">
        <f t="shared" si="19"/>
        <v>123.60000000000001</v>
      </c>
      <c r="G239" s="8">
        <f t="shared" si="17"/>
        <v>123.60000000000001</v>
      </c>
      <c r="H239" s="8">
        <f t="shared" si="18"/>
        <v>0.09999999999999745</v>
      </c>
    </row>
    <row r="240" spans="1:8" ht="13.5">
      <c r="A240">
        <v>237</v>
      </c>
      <c r="B240" s="8">
        <f t="shared" si="15"/>
        <v>123.7</v>
      </c>
      <c r="D240" s="9">
        <f t="shared" si="16"/>
        <v>123.20000000000003</v>
      </c>
      <c r="F240" s="8">
        <f t="shared" si="19"/>
        <v>123.7</v>
      </c>
      <c r="G240" s="8">
        <f t="shared" si="17"/>
        <v>123.70000000000002</v>
      </c>
      <c r="H240" s="8">
        <f t="shared" si="18"/>
        <v>0.09999999999999967</v>
      </c>
    </row>
    <row r="241" spans="1:8" ht="13.5">
      <c r="A241">
        <v>238</v>
      </c>
      <c r="B241" s="8">
        <f t="shared" si="15"/>
        <v>123.8</v>
      </c>
      <c r="D241" s="9">
        <f t="shared" si="16"/>
        <v>123.30000000000004</v>
      </c>
      <c r="F241" s="8">
        <f t="shared" si="19"/>
        <v>123.80000000000001</v>
      </c>
      <c r="G241" s="8">
        <f t="shared" si="17"/>
        <v>123.80000000000003</v>
      </c>
      <c r="H241" s="8">
        <f t="shared" si="18"/>
        <v>0.10000000000000145</v>
      </c>
    </row>
    <row r="242" spans="1:8" ht="13.5">
      <c r="A242">
        <v>239</v>
      </c>
      <c r="B242" s="8">
        <f t="shared" si="15"/>
        <v>123.9</v>
      </c>
      <c r="D242" s="9">
        <f t="shared" si="16"/>
        <v>123.40000000000005</v>
      </c>
      <c r="F242" s="8">
        <f t="shared" si="19"/>
        <v>123.90000000000003</v>
      </c>
      <c r="G242" s="8">
        <f t="shared" si="17"/>
        <v>123.90000000000003</v>
      </c>
      <c r="H242" s="8">
        <f t="shared" si="18"/>
        <v>0.10000000000000288</v>
      </c>
    </row>
    <row r="243" spans="1:8" ht="13.5">
      <c r="A243">
        <v>240</v>
      </c>
      <c r="B243" s="8">
        <f t="shared" si="15"/>
        <v>124</v>
      </c>
      <c r="D243" s="9">
        <f t="shared" si="16"/>
        <v>123.50000000000004</v>
      </c>
      <c r="F243" s="8">
        <f t="shared" si="19"/>
        <v>124.00000000000004</v>
      </c>
      <c r="G243" s="8">
        <f t="shared" si="17"/>
        <v>124.00000000000004</v>
      </c>
      <c r="H243" s="8">
        <f t="shared" si="18"/>
        <v>0.10000000000000402</v>
      </c>
    </row>
    <row r="244" spans="1:8" ht="13.5">
      <c r="A244">
        <v>241</v>
      </c>
      <c r="B244" s="8">
        <f t="shared" si="15"/>
        <v>124.1</v>
      </c>
      <c r="D244" s="9">
        <f t="shared" si="16"/>
        <v>123.60000000000004</v>
      </c>
      <c r="F244" s="8">
        <f t="shared" si="19"/>
        <v>124.10000000000005</v>
      </c>
      <c r="G244" s="8">
        <f t="shared" si="17"/>
        <v>124.10000000000005</v>
      </c>
      <c r="H244" s="8">
        <f t="shared" si="18"/>
        <v>0.10000000000000493</v>
      </c>
    </row>
    <row r="245" spans="1:8" ht="13.5">
      <c r="A245">
        <v>242</v>
      </c>
      <c r="B245" s="8">
        <f t="shared" si="15"/>
        <v>124.2</v>
      </c>
      <c r="D245" s="9">
        <f t="shared" si="16"/>
        <v>123.70000000000005</v>
      </c>
      <c r="F245" s="8">
        <f t="shared" si="19"/>
        <v>124.20000000000006</v>
      </c>
      <c r="G245" s="8">
        <f t="shared" si="17"/>
        <v>124.20000000000006</v>
      </c>
      <c r="H245" s="8">
        <f t="shared" si="18"/>
        <v>0.10000000000000567</v>
      </c>
    </row>
    <row r="246" spans="1:8" ht="13.5">
      <c r="A246">
        <v>243</v>
      </c>
      <c r="B246" s="8">
        <f t="shared" si="15"/>
        <v>124.3</v>
      </c>
      <c r="D246" s="9">
        <f t="shared" si="16"/>
        <v>123.80000000000004</v>
      </c>
      <c r="F246" s="8">
        <f t="shared" si="19"/>
        <v>124.30000000000007</v>
      </c>
      <c r="G246" s="8">
        <f t="shared" si="17"/>
        <v>124.30000000000005</v>
      </c>
      <c r="H246" s="8">
        <f t="shared" si="18"/>
        <v>0.1000000000000034</v>
      </c>
    </row>
    <row r="247" spans="1:8" ht="13.5">
      <c r="A247">
        <v>244</v>
      </c>
      <c r="B247" s="8">
        <f t="shared" si="15"/>
        <v>124.4</v>
      </c>
      <c r="D247" s="9">
        <f t="shared" si="16"/>
        <v>123.90000000000003</v>
      </c>
      <c r="F247" s="8">
        <f t="shared" si="19"/>
        <v>124.40000000000006</v>
      </c>
      <c r="G247" s="8">
        <f t="shared" si="17"/>
        <v>124.40000000000006</v>
      </c>
      <c r="H247" s="8">
        <f t="shared" si="18"/>
        <v>0.10000000000000445</v>
      </c>
    </row>
    <row r="248" spans="1:8" ht="13.5">
      <c r="A248">
        <v>245</v>
      </c>
      <c r="B248" s="8">
        <f t="shared" si="15"/>
        <v>124.5</v>
      </c>
      <c r="D248" s="9">
        <f t="shared" si="16"/>
        <v>124.00000000000003</v>
      </c>
      <c r="F248" s="8">
        <f t="shared" si="19"/>
        <v>124.50000000000007</v>
      </c>
      <c r="G248" s="8">
        <f t="shared" si="17"/>
        <v>124.50000000000007</v>
      </c>
      <c r="H248" s="8">
        <f t="shared" si="18"/>
        <v>0.10000000000000528</v>
      </c>
    </row>
    <row r="249" spans="1:8" ht="13.5">
      <c r="A249">
        <v>246</v>
      </c>
      <c r="B249" s="8">
        <f t="shared" si="15"/>
        <v>124.6</v>
      </c>
      <c r="D249" s="9">
        <f t="shared" si="16"/>
        <v>124.10000000000004</v>
      </c>
      <c r="F249" s="8">
        <f t="shared" si="19"/>
        <v>124.60000000000008</v>
      </c>
      <c r="G249" s="8">
        <f t="shared" si="17"/>
        <v>124.60000000000007</v>
      </c>
      <c r="H249" s="8">
        <f t="shared" si="18"/>
        <v>0.1000000000000031</v>
      </c>
    </row>
    <row r="250" spans="1:8" ht="13.5">
      <c r="A250">
        <v>247</v>
      </c>
      <c r="B250" s="8">
        <f t="shared" si="15"/>
        <v>124.7</v>
      </c>
      <c r="D250" s="9">
        <f t="shared" si="16"/>
        <v>124.20000000000003</v>
      </c>
      <c r="F250" s="8">
        <f t="shared" si="19"/>
        <v>124.70000000000007</v>
      </c>
      <c r="G250" s="8">
        <f t="shared" si="17"/>
        <v>124.70000000000006</v>
      </c>
      <c r="H250" s="8">
        <f t="shared" si="18"/>
        <v>0.10000000000000135</v>
      </c>
    </row>
    <row r="251" spans="1:8" ht="13.5">
      <c r="A251">
        <v>248</v>
      </c>
      <c r="B251" s="8">
        <f t="shared" si="15"/>
        <v>124.8</v>
      </c>
      <c r="D251" s="9">
        <f t="shared" si="16"/>
        <v>124.30000000000003</v>
      </c>
      <c r="F251" s="8">
        <f t="shared" si="19"/>
        <v>124.80000000000005</v>
      </c>
      <c r="G251" s="8">
        <f t="shared" si="17"/>
        <v>124.80000000000004</v>
      </c>
      <c r="H251" s="8">
        <f t="shared" si="18"/>
        <v>0.0999999999999971</v>
      </c>
    </row>
    <row r="252" spans="1:8" ht="13.5">
      <c r="A252">
        <v>249</v>
      </c>
      <c r="B252" s="8">
        <f t="shared" si="15"/>
        <v>124.9</v>
      </c>
      <c r="D252" s="9">
        <f t="shared" si="16"/>
        <v>124.40000000000003</v>
      </c>
      <c r="F252" s="8">
        <f t="shared" si="19"/>
        <v>124.90000000000003</v>
      </c>
      <c r="G252" s="8">
        <f t="shared" si="17"/>
        <v>124.90000000000003</v>
      </c>
      <c r="H252" s="8">
        <f t="shared" si="18"/>
        <v>0.09999999999999655</v>
      </c>
    </row>
    <row r="253" spans="1:8" ht="13.5">
      <c r="A253">
        <v>250</v>
      </c>
      <c r="B253" s="8">
        <f t="shared" si="15"/>
        <v>125</v>
      </c>
      <c r="D253" s="9">
        <f t="shared" si="16"/>
        <v>124.50000000000004</v>
      </c>
      <c r="F253" s="8">
        <f t="shared" si="19"/>
        <v>125.00000000000003</v>
      </c>
      <c r="G253" s="8">
        <f t="shared" si="17"/>
        <v>125.00000000000003</v>
      </c>
      <c r="H253" s="8">
        <f t="shared" si="18"/>
        <v>0.0999999999999961</v>
      </c>
    </row>
    <row r="254" spans="1:8" ht="13.5">
      <c r="A254">
        <v>251</v>
      </c>
      <c r="B254" s="8">
        <f t="shared" si="15"/>
        <v>125.1</v>
      </c>
      <c r="D254" s="9">
        <f t="shared" si="16"/>
        <v>124.60000000000004</v>
      </c>
      <c r="F254" s="8">
        <f t="shared" si="19"/>
        <v>125.10000000000002</v>
      </c>
      <c r="G254" s="8">
        <f t="shared" si="17"/>
        <v>125.10000000000002</v>
      </c>
      <c r="H254" s="8">
        <f t="shared" si="18"/>
        <v>0.09999999999999576</v>
      </c>
    </row>
    <row r="255" spans="1:8" ht="13.5">
      <c r="A255">
        <v>252</v>
      </c>
      <c r="B255" s="8">
        <f t="shared" si="15"/>
        <v>125.2</v>
      </c>
      <c r="D255" s="9">
        <f t="shared" si="16"/>
        <v>124.70000000000003</v>
      </c>
      <c r="F255" s="8">
        <f t="shared" si="19"/>
        <v>125.20000000000002</v>
      </c>
      <c r="G255" s="8">
        <f t="shared" si="17"/>
        <v>125.20000000000003</v>
      </c>
      <c r="H255" s="8">
        <f t="shared" si="18"/>
        <v>0.09999999999999833</v>
      </c>
    </row>
    <row r="256" spans="1:8" ht="13.5">
      <c r="A256">
        <v>253</v>
      </c>
      <c r="B256" s="8">
        <f t="shared" si="15"/>
        <v>125.3</v>
      </c>
      <c r="D256" s="9">
        <f t="shared" si="16"/>
        <v>124.80000000000004</v>
      </c>
      <c r="F256" s="8">
        <f t="shared" si="19"/>
        <v>125.30000000000003</v>
      </c>
      <c r="G256" s="8">
        <f t="shared" si="17"/>
        <v>125.30000000000003</v>
      </c>
      <c r="H256" s="8">
        <f t="shared" si="18"/>
        <v>0.09999999999999754</v>
      </c>
    </row>
    <row r="257" spans="1:8" ht="13.5">
      <c r="A257">
        <v>254</v>
      </c>
      <c r="B257" s="8">
        <f t="shared" si="15"/>
        <v>125.4</v>
      </c>
      <c r="D257" s="9">
        <f t="shared" si="16"/>
        <v>124.90000000000003</v>
      </c>
      <c r="F257" s="8">
        <f t="shared" si="19"/>
        <v>125.40000000000002</v>
      </c>
      <c r="G257" s="8">
        <f t="shared" si="17"/>
        <v>125.40000000000002</v>
      </c>
      <c r="H257" s="8">
        <f t="shared" si="18"/>
        <v>0.0999999999999969</v>
      </c>
    </row>
    <row r="258" spans="1:8" ht="13.5">
      <c r="A258">
        <v>255</v>
      </c>
      <c r="B258" s="8">
        <f t="shared" si="15"/>
        <v>125.5</v>
      </c>
      <c r="D258" s="9">
        <f t="shared" si="16"/>
        <v>125.00000000000003</v>
      </c>
      <c r="F258" s="8">
        <f t="shared" si="19"/>
        <v>125.50000000000001</v>
      </c>
      <c r="G258" s="8">
        <f t="shared" si="17"/>
        <v>125.50000000000003</v>
      </c>
      <c r="H258" s="8">
        <f t="shared" si="18"/>
        <v>0.09999999999999923</v>
      </c>
    </row>
    <row r="259" spans="1:8" ht="13.5">
      <c r="A259">
        <v>256</v>
      </c>
      <c r="B259" s="8">
        <f t="shared" si="15"/>
        <v>125.6</v>
      </c>
      <c r="D259" s="9">
        <f t="shared" si="16"/>
        <v>125.10000000000002</v>
      </c>
      <c r="F259" s="8">
        <f t="shared" si="19"/>
        <v>125.60000000000002</v>
      </c>
      <c r="G259" s="8">
        <f t="shared" si="17"/>
        <v>125.60000000000002</v>
      </c>
      <c r="H259" s="8">
        <f t="shared" si="18"/>
        <v>0.09999999999999826</v>
      </c>
    </row>
    <row r="260" spans="1:8" ht="13.5">
      <c r="A260">
        <v>257</v>
      </c>
      <c r="B260" s="8">
        <f aca="true" t="shared" si="20" ref="B260:B323">100+0.1*A260</f>
        <v>125.7</v>
      </c>
      <c r="D260" s="9">
        <f t="shared" si="16"/>
        <v>125.20000000000003</v>
      </c>
      <c r="F260" s="8">
        <f t="shared" si="19"/>
        <v>125.70000000000002</v>
      </c>
      <c r="G260" s="8">
        <f t="shared" si="17"/>
        <v>125.70000000000002</v>
      </c>
      <c r="H260" s="8">
        <f t="shared" si="18"/>
        <v>0.09999999999999748</v>
      </c>
    </row>
    <row r="261" spans="1:8" ht="13.5">
      <c r="A261">
        <v>258</v>
      </c>
      <c r="B261" s="8">
        <f t="shared" si="20"/>
        <v>125.8</v>
      </c>
      <c r="D261" s="9">
        <f aca="true" t="shared" si="21" ref="D261:D324">B260*$E$2+(1-$E$2)*D260</f>
        <v>125.30000000000003</v>
      </c>
      <c r="F261" s="8">
        <f t="shared" si="19"/>
        <v>125.80000000000001</v>
      </c>
      <c r="G261" s="8">
        <f aca="true" t="shared" si="22" ref="G261:G324">$G$1*B261+(1-$G$1)*(G260+H260)</f>
        <v>125.80000000000001</v>
      </c>
      <c r="H261" s="8">
        <f aca="true" t="shared" si="23" ref="H261:H324">$G$2*(G261-G260)+(1-$G$2)*H260</f>
        <v>0.09999999999999686</v>
      </c>
    </row>
    <row r="262" spans="1:8" ht="13.5">
      <c r="A262">
        <v>259</v>
      </c>
      <c r="B262" s="8">
        <f t="shared" si="20"/>
        <v>125.9</v>
      </c>
      <c r="D262" s="9">
        <f t="shared" si="21"/>
        <v>125.40000000000002</v>
      </c>
      <c r="F262" s="8">
        <f aca="true" t="shared" si="24" ref="F262:F325">G261+H261</f>
        <v>125.9</v>
      </c>
      <c r="G262" s="8">
        <f t="shared" si="22"/>
        <v>125.90000000000002</v>
      </c>
      <c r="H262" s="8">
        <f t="shared" si="23"/>
        <v>0.0999999999999992</v>
      </c>
    </row>
    <row r="263" spans="1:8" ht="13.5">
      <c r="A263">
        <v>260</v>
      </c>
      <c r="B263" s="8">
        <f t="shared" si="20"/>
        <v>126</v>
      </c>
      <c r="D263" s="9">
        <f t="shared" si="21"/>
        <v>125.50000000000003</v>
      </c>
      <c r="F263" s="8">
        <f t="shared" si="24"/>
        <v>126.00000000000001</v>
      </c>
      <c r="G263" s="8">
        <f t="shared" si="22"/>
        <v>126.00000000000001</v>
      </c>
      <c r="H263" s="8">
        <f t="shared" si="23"/>
        <v>0.09999999999999823</v>
      </c>
    </row>
    <row r="264" spans="1:8" ht="13.5">
      <c r="A264">
        <v>261</v>
      </c>
      <c r="B264" s="8">
        <f t="shared" si="20"/>
        <v>126.1</v>
      </c>
      <c r="D264" s="9">
        <f t="shared" si="21"/>
        <v>125.60000000000004</v>
      </c>
      <c r="F264" s="8">
        <f t="shared" si="24"/>
        <v>126.10000000000001</v>
      </c>
      <c r="G264" s="8">
        <f t="shared" si="22"/>
        <v>126.10000000000001</v>
      </c>
      <c r="H264" s="8">
        <f t="shared" si="23"/>
        <v>0.09999999999999745</v>
      </c>
    </row>
    <row r="265" spans="1:8" ht="13.5">
      <c r="A265">
        <v>262</v>
      </c>
      <c r="B265" s="8">
        <f t="shared" si="20"/>
        <v>126.2</v>
      </c>
      <c r="D265" s="9">
        <f t="shared" si="21"/>
        <v>125.70000000000003</v>
      </c>
      <c r="F265" s="8">
        <f t="shared" si="24"/>
        <v>126.2</v>
      </c>
      <c r="G265" s="8">
        <f t="shared" si="22"/>
        <v>126.20000000000002</v>
      </c>
      <c r="H265" s="8">
        <f t="shared" si="23"/>
        <v>0.09999999999999967</v>
      </c>
    </row>
    <row r="266" spans="1:8" ht="13.5">
      <c r="A266">
        <v>263</v>
      </c>
      <c r="B266" s="8">
        <f t="shared" si="20"/>
        <v>126.3</v>
      </c>
      <c r="D266" s="9">
        <f t="shared" si="21"/>
        <v>125.80000000000004</v>
      </c>
      <c r="F266" s="8">
        <f t="shared" si="24"/>
        <v>126.30000000000001</v>
      </c>
      <c r="G266" s="8">
        <f t="shared" si="22"/>
        <v>126.30000000000003</v>
      </c>
      <c r="H266" s="8">
        <f t="shared" si="23"/>
        <v>0.10000000000000145</v>
      </c>
    </row>
    <row r="267" spans="1:8" ht="13.5">
      <c r="A267">
        <v>264</v>
      </c>
      <c r="B267" s="8">
        <f t="shared" si="20"/>
        <v>126.4</v>
      </c>
      <c r="D267" s="9">
        <f t="shared" si="21"/>
        <v>125.90000000000005</v>
      </c>
      <c r="F267" s="8">
        <f t="shared" si="24"/>
        <v>126.40000000000003</v>
      </c>
      <c r="G267" s="8">
        <f t="shared" si="22"/>
        <v>126.40000000000003</v>
      </c>
      <c r="H267" s="8">
        <f t="shared" si="23"/>
        <v>0.10000000000000288</v>
      </c>
    </row>
    <row r="268" spans="1:8" ht="13.5">
      <c r="A268">
        <v>265</v>
      </c>
      <c r="B268" s="8">
        <f t="shared" si="20"/>
        <v>126.5</v>
      </c>
      <c r="D268" s="9">
        <f t="shared" si="21"/>
        <v>126.00000000000004</v>
      </c>
      <c r="F268" s="8">
        <f t="shared" si="24"/>
        <v>126.50000000000004</v>
      </c>
      <c r="G268" s="8">
        <f t="shared" si="22"/>
        <v>126.50000000000004</v>
      </c>
      <c r="H268" s="8">
        <f t="shared" si="23"/>
        <v>0.10000000000000402</v>
      </c>
    </row>
    <row r="269" spans="1:8" ht="13.5">
      <c r="A269">
        <v>266</v>
      </c>
      <c r="B269" s="8">
        <f t="shared" si="20"/>
        <v>126.6</v>
      </c>
      <c r="D269" s="9">
        <f t="shared" si="21"/>
        <v>126.10000000000004</v>
      </c>
      <c r="F269" s="8">
        <f t="shared" si="24"/>
        <v>126.60000000000005</v>
      </c>
      <c r="G269" s="8">
        <f t="shared" si="22"/>
        <v>126.60000000000005</v>
      </c>
      <c r="H269" s="8">
        <f t="shared" si="23"/>
        <v>0.10000000000000493</v>
      </c>
    </row>
    <row r="270" spans="1:8" ht="13.5">
      <c r="A270">
        <v>267</v>
      </c>
      <c r="B270" s="8">
        <f t="shared" si="20"/>
        <v>126.7</v>
      </c>
      <c r="D270" s="9">
        <f t="shared" si="21"/>
        <v>126.20000000000005</v>
      </c>
      <c r="F270" s="8">
        <f t="shared" si="24"/>
        <v>126.70000000000006</v>
      </c>
      <c r="G270" s="8">
        <f t="shared" si="22"/>
        <v>126.70000000000006</v>
      </c>
      <c r="H270" s="8">
        <f t="shared" si="23"/>
        <v>0.10000000000000567</v>
      </c>
    </row>
    <row r="271" spans="1:8" ht="13.5">
      <c r="A271">
        <v>268</v>
      </c>
      <c r="B271" s="8">
        <f t="shared" si="20"/>
        <v>126.8</v>
      </c>
      <c r="D271" s="9">
        <f t="shared" si="21"/>
        <v>126.30000000000004</v>
      </c>
      <c r="F271" s="8">
        <f t="shared" si="24"/>
        <v>126.80000000000007</v>
      </c>
      <c r="G271" s="8">
        <f t="shared" si="22"/>
        <v>126.80000000000005</v>
      </c>
      <c r="H271" s="8">
        <f t="shared" si="23"/>
        <v>0.1000000000000034</v>
      </c>
    </row>
    <row r="272" spans="1:8" ht="13.5">
      <c r="A272">
        <v>269</v>
      </c>
      <c r="B272" s="8">
        <f t="shared" si="20"/>
        <v>126.9</v>
      </c>
      <c r="D272" s="9">
        <f t="shared" si="21"/>
        <v>126.40000000000003</v>
      </c>
      <c r="F272" s="8">
        <f t="shared" si="24"/>
        <v>126.90000000000006</v>
      </c>
      <c r="G272" s="8">
        <f t="shared" si="22"/>
        <v>126.90000000000006</v>
      </c>
      <c r="H272" s="8">
        <f t="shared" si="23"/>
        <v>0.10000000000000445</v>
      </c>
    </row>
    <row r="273" spans="1:8" ht="13.5">
      <c r="A273">
        <v>270</v>
      </c>
      <c r="B273" s="8">
        <f t="shared" si="20"/>
        <v>127</v>
      </c>
      <c r="D273" s="9">
        <f t="shared" si="21"/>
        <v>126.50000000000003</v>
      </c>
      <c r="F273" s="8">
        <f t="shared" si="24"/>
        <v>127.00000000000007</v>
      </c>
      <c r="G273" s="8">
        <f t="shared" si="22"/>
        <v>127.00000000000007</v>
      </c>
      <c r="H273" s="8">
        <f t="shared" si="23"/>
        <v>0.10000000000000528</v>
      </c>
    </row>
    <row r="274" spans="1:8" ht="13.5">
      <c r="A274">
        <v>271</v>
      </c>
      <c r="B274" s="8">
        <f t="shared" si="20"/>
        <v>127.1</v>
      </c>
      <c r="D274" s="9">
        <f t="shared" si="21"/>
        <v>126.60000000000004</v>
      </c>
      <c r="F274" s="8">
        <f t="shared" si="24"/>
        <v>127.10000000000008</v>
      </c>
      <c r="G274" s="8">
        <f t="shared" si="22"/>
        <v>127.10000000000007</v>
      </c>
      <c r="H274" s="8">
        <f t="shared" si="23"/>
        <v>0.1000000000000031</v>
      </c>
    </row>
    <row r="275" spans="1:8" ht="13.5">
      <c r="A275">
        <v>272</v>
      </c>
      <c r="B275" s="8">
        <f t="shared" si="20"/>
        <v>127.2</v>
      </c>
      <c r="D275" s="9">
        <f t="shared" si="21"/>
        <v>126.70000000000003</v>
      </c>
      <c r="F275" s="8">
        <f t="shared" si="24"/>
        <v>127.20000000000007</v>
      </c>
      <c r="G275" s="8">
        <f t="shared" si="22"/>
        <v>127.20000000000006</v>
      </c>
      <c r="H275" s="8">
        <f t="shared" si="23"/>
        <v>0.10000000000000135</v>
      </c>
    </row>
    <row r="276" spans="1:8" ht="13.5">
      <c r="A276">
        <v>273</v>
      </c>
      <c r="B276" s="8">
        <f t="shared" si="20"/>
        <v>127.3</v>
      </c>
      <c r="D276" s="9">
        <f t="shared" si="21"/>
        <v>126.80000000000003</v>
      </c>
      <c r="F276" s="8">
        <f t="shared" si="24"/>
        <v>127.30000000000005</v>
      </c>
      <c r="G276" s="8">
        <f t="shared" si="22"/>
        <v>127.30000000000004</v>
      </c>
      <c r="H276" s="8">
        <f t="shared" si="23"/>
        <v>0.0999999999999971</v>
      </c>
    </row>
    <row r="277" spans="1:8" ht="13.5">
      <c r="A277">
        <v>274</v>
      </c>
      <c r="B277" s="8">
        <f t="shared" si="20"/>
        <v>127.4</v>
      </c>
      <c r="D277" s="9">
        <f t="shared" si="21"/>
        <v>126.90000000000003</v>
      </c>
      <c r="F277" s="8">
        <f t="shared" si="24"/>
        <v>127.40000000000003</v>
      </c>
      <c r="G277" s="8">
        <f t="shared" si="22"/>
        <v>127.40000000000003</v>
      </c>
      <c r="H277" s="8">
        <f t="shared" si="23"/>
        <v>0.09999999999999655</v>
      </c>
    </row>
    <row r="278" spans="1:8" ht="13.5">
      <c r="A278">
        <v>275</v>
      </c>
      <c r="B278" s="8">
        <f t="shared" si="20"/>
        <v>127.5</v>
      </c>
      <c r="D278" s="9">
        <f t="shared" si="21"/>
        <v>127.00000000000004</v>
      </c>
      <c r="F278" s="8">
        <f t="shared" si="24"/>
        <v>127.50000000000003</v>
      </c>
      <c r="G278" s="8">
        <f t="shared" si="22"/>
        <v>127.50000000000003</v>
      </c>
      <c r="H278" s="8">
        <f t="shared" si="23"/>
        <v>0.0999999999999961</v>
      </c>
    </row>
    <row r="279" spans="1:8" ht="13.5">
      <c r="A279">
        <v>276</v>
      </c>
      <c r="B279" s="8">
        <f t="shared" si="20"/>
        <v>127.6</v>
      </c>
      <c r="D279" s="9">
        <f t="shared" si="21"/>
        <v>127.10000000000004</v>
      </c>
      <c r="F279" s="8">
        <f t="shared" si="24"/>
        <v>127.60000000000002</v>
      </c>
      <c r="G279" s="8">
        <f t="shared" si="22"/>
        <v>127.60000000000002</v>
      </c>
      <c r="H279" s="8">
        <f t="shared" si="23"/>
        <v>0.09999999999999576</v>
      </c>
    </row>
    <row r="280" spans="1:8" ht="13.5">
      <c r="A280">
        <v>277</v>
      </c>
      <c r="B280" s="8">
        <f t="shared" si="20"/>
        <v>127.7</v>
      </c>
      <c r="D280" s="9">
        <f t="shared" si="21"/>
        <v>127.20000000000003</v>
      </c>
      <c r="F280" s="8">
        <f t="shared" si="24"/>
        <v>127.70000000000002</v>
      </c>
      <c r="G280" s="8">
        <f t="shared" si="22"/>
        <v>127.70000000000003</v>
      </c>
      <c r="H280" s="8">
        <f t="shared" si="23"/>
        <v>0.09999999999999833</v>
      </c>
    </row>
    <row r="281" spans="1:8" ht="13.5">
      <c r="A281">
        <v>278</v>
      </c>
      <c r="B281" s="8">
        <f t="shared" si="20"/>
        <v>127.8</v>
      </c>
      <c r="D281" s="9">
        <f t="shared" si="21"/>
        <v>127.30000000000004</v>
      </c>
      <c r="F281" s="8">
        <f t="shared" si="24"/>
        <v>127.80000000000003</v>
      </c>
      <c r="G281" s="8">
        <f t="shared" si="22"/>
        <v>127.80000000000003</v>
      </c>
      <c r="H281" s="8">
        <f t="shared" si="23"/>
        <v>0.09999999999999754</v>
      </c>
    </row>
    <row r="282" spans="1:8" ht="13.5">
      <c r="A282">
        <v>279</v>
      </c>
      <c r="B282" s="8">
        <f t="shared" si="20"/>
        <v>127.9</v>
      </c>
      <c r="D282" s="9">
        <f t="shared" si="21"/>
        <v>127.40000000000003</v>
      </c>
      <c r="F282" s="8">
        <f t="shared" si="24"/>
        <v>127.90000000000002</v>
      </c>
      <c r="G282" s="8">
        <f t="shared" si="22"/>
        <v>127.90000000000002</v>
      </c>
      <c r="H282" s="8">
        <f t="shared" si="23"/>
        <v>0.0999999999999969</v>
      </c>
    </row>
    <row r="283" spans="1:8" ht="13.5">
      <c r="A283">
        <v>280</v>
      </c>
      <c r="B283" s="8">
        <f t="shared" si="20"/>
        <v>128</v>
      </c>
      <c r="D283" s="9">
        <f t="shared" si="21"/>
        <v>127.50000000000003</v>
      </c>
      <c r="F283" s="8">
        <f t="shared" si="24"/>
        <v>128.00000000000003</v>
      </c>
      <c r="G283" s="8">
        <f t="shared" si="22"/>
        <v>128.00000000000003</v>
      </c>
      <c r="H283" s="8">
        <f t="shared" si="23"/>
        <v>0.09999999999999923</v>
      </c>
    </row>
    <row r="284" spans="1:8" ht="13.5">
      <c r="A284">
        <v>281</v>
      </c>
      <c r="B284" s="8">
        <f t="shared" si="20"/>
        <v>128.1</v>
      </c>
      <c r="D284" s="9">
        <f t="shared" si="21"/>
        <v>127.60000000000002</v>
      </c>
      <c r="F284" s="8">
        <f t="shared" si="24"/>
        <v>128.10000000000002</v>
      </c>
      <c r="G284" s="8">
        <f t="shared" si="22"/>
        <v>128.10000000000002</v>
      </c>
      <c r="H284" s="8">
        <f t="shared" si="23"/>
        <v>0.09999999999999826</v>
      </c>
    </row>
    <row r="285" spans="1:8" ht="13.5">
      <c r="A285">
        <v>282</v>
      </c>
      <c r="B285" s="8">
        <f t="shared" si="20"/>
        <v>128.2</v>
      </c>
      <c r="D285" s="9">
        <f t="shared" si="21"/>
        <v>127.70000000000003</v>
      </c>
      <c r="F285" s="8">
        <f t="shared" si="24"/>
        <v>128.20000000000002</v>
      </c>
      <c r="G285" s="8">
        <f t="shared" si="22"/>
        <v>128.20000000000002</v>
      </c>
      <c r="H285" s="8">
        <f t="shared" si="23"/>
        <v>0.09999999999999748</v>
      </c>
    </row>
    <row r="286" spans="1:8" ht="13.5">
      <c r="A286">
        <v>283</v>
      </c>
      <c r="B286" s="8">
        <f t="shared" si="20"/>
        <v>128.3</v>
      </c>
      <c r="D286" s="9">
        <f t="shared" si="21"/>
        <v>127.80000000000003</v>
      </c>
      <c r="F286" s="8">
        <f t="shared" si="24"/>
        <v>128.3</v>
      </c>
      <c r="G286" s="8">
        <f t="shared" si="22"/>
        <v>128.3</v>
      </c>
      <c r="H286" s="8">
        <f t="shared" si="23"/>
        <v>0.09999999999999686</v>
      </c>
    </row>
    <row r="287" spans="1:8" ht="13.5">
      <c r="A287">
        <v>284</v>
      </c>
      <c r="B287" s="8">
        <f t="shared" si="20"/>
        <v>128.4</v>
      </c>
      <c r="D287" s="9">
        <f t="shared" si="21"/>
        <v>127.90000000000003</v>
      </c>
      <c r="F287" s="8">
        <f t="shared" si="24"/>
        <v>128.4</v>
      </c>
      <c r="G287" s="8">
        <f t="shared" si="22"/>
        <v>128.4</v>
      </c>
      <c r="H287" s="8">
        <f t="shared" si="23"/>
        <v>0.09999999999999636</v>
      </c>
    </row>
    <row r="288" spans="1:8" ht="13.5">
      <c r="A288">
        <v>285</v>
      </c>
      <c r="B288" s="8">
        <f t="shared" si="20"/>
        <v>128.5</v>
      </c>
      <c r="D288" s="9">
        <f t="shared" si="21"/>
        <v>128.00000000000003</v>
      </c>
      <c r="F288" s="8">
        <f t="shared" si="24"/>
        <v>128.5</v>
      </c>
      <c r="G288" s="8">
        <f t="shared" si="22"/>
        <v>128.5</v>
      </c>
      <c r="H288" s="8">
        <f t="shared" si="23"/>
        <v>0.09999999999999595</v>
      </c>
    </row>
    <row r="289" spans="1:8" ht="13.5">
      <c r="A289">
        <v>286</v>
      </c>
      <c r="B289" s="8">
        <f t="shared" si="20"/>
        <v>128.6</v>
      </c>
      <c r="D289" s="9">
        <f t="shared" si="21"/>
        <v>128.10000000000002</v>
      </c>
      <c r="F289" s="8">
        <f t="shared" si="24"/>
        <v>128.6</v>
      </c>
      <c r="G289" s="8">
        <f t="shared" si="22"/>
        <v>128.6</v>
      </c>
      <c r="H289" s="8">
        <f t="shared" si="23"/>
        <v>0.09999999999999563</v>
      </c>
    </row>
    <row r="290" spans="1:8" ht="13.5">
      <c r="A290">
        <v>287</v>
      </c>
      <c r="B290" s="8">
        <f t="shared" si="20"/>
        <v>128.7</v>
      </c>
      <c r="D290" s="9">
        <f t="shared" si="21"/>
        <v>128.20000000000002</v>
      </c>
      <c r="F290" s="8">
        <f t="shared" si="24"/>
        <v>128.7</v>
      </c>
      <c r="G290" s="8">
        <f t="shared" si="22"/>
        <v>128.7</v>
      </c>
      <c r="H290" s="8">
        <f t="shared" si="23"/>
        <v>0.09999999999999538</v>
      </c>
    </row>
    <row r="291" spans="1:8" ht="13.5">
      <c r="A291">
        <v>288</v>
      </c>
      <c r="B291" s="8">
        <f t="shared" si="20"/>
        <v>128.8</v>
      </c>
      <c r="D291" s="9">
        <f t="shared" si="21"/>
        <v>128.3</v>
      </c>
      <c r="F291" s="8">
        <f t="shared" si="24"/>
        <v>128.79999999999998</v>
      </c>
      <c r="G291" s="8">
        <f t="shared" si="22"/>
        <v>128.8</v>
      </c>
      <c r="H291" s="8">
        <f t="shared" si="23"/>
        <v>0.10000000000000087</v>
      </c>
    </row>
    <row r="292" spans="1:8" ht="13.5">
      <c r="A292">
        <v>289</v>
      </c>
      <c r="B292" s="8">
        <f t="shared" si="20"/>
        <v>128.9</v>
      </c>
      <c r="D292" s="9">
        <f t="shared" si="21"/>
        <v>128.40000000000003</v>
      </c>
      <c r="F292" s="8">
        <f t="shared" si="24"/>
        <v>128.9</v>
      </c>
      <c r="G292" s="8">
        <f t="shared" si="22"/>
        <v>128.9</v>
      </c>
      <c r="H292" s="8">
        <f t="shared" si="23"/>
        <v>0.09999999999999956</v>
      </c>
    </row>
    <row r="293" spans="1:8" ht="13.5">
      <c r="A293">
        <v>290</v>
      </c>
      <c r="B293" s="8">
        <f t="shared" si="20"/>
        <v>129</v>
      </c>
      <c r="D293" s="9">
        <f t="shared" si="21"/>
        <v>128.50000000000003</v>
      </c>
      <c r="F293" s="8">
        <f t="shared" si="24"/>
        <v>129</v>
      </c>
      <c r="G293" s="8">
        <f t="shared" si="22"/>
        <v>129</v>
      </c>
      <c r="H293" s="8">
        <f t="shared" si="23"/>
        <v>0.09999999999999852</v>
      </c>
    </row>
    <row r="294" spans="1:8" ht="13.5">
      <c r="A294">
        <v>291</v>
      </c>
      <c r="B294" s="8">
        <f t="shared" si="20"/>
        <v>129.1</v>
      </c>
      <c r="D294" s="9">
        <f t="shared" si="21"/>
        <v>128.60000000000002</v>
      </c>
      <c r="F294" s="8">
        <f t="shared" si="24"/>
        <v>129.1</v>
      </c>
      <c r="G294" s="8">
        <f t="shared" si="22"/>
        <v>129.1</v>
      </c>
      <c r="H294" s="8">
        <f t="shared" si="23"/>
        <v>0.09999999999999769</v>
      </c>
    </row>
    <row r="295" spans="1:8" ht="13.5">
      <c r="A295">
        <v>292</v>
      </c>
      <c r="B295" s="8">
        <f t="shared" si="20"/>
        <v>129.2</v>
      </c>
      <c r="D295" s="9">
        <f t="shared" si="21"/>
        <v>128.70000000000002</v>
      </c>
      <c r="F295" s="8">
        <f t="shared" si="24"/>
        <v>129.2</v>
      </c>
      <c r="G295" s="8">
        <f t="shared" si="22"/>
        <v>129.2</v>
      </c>
      <c r="H295" s="8">
        <f t="shared" si="23"/>
        <v>0.09999999999999702</v>
      </c>
    </row>
    <row r="296" spans="1:8" ht="13.5">
      <c r="A296">
        <v>293</v>
      </c>
      <c r="B296" s="8">
        <f t="shared" si="20"/>
        <v>129.3</v>
      </c>
      <c r="D296" s="9">
        <f t="shared" si="21"/>
        <v>128.8</v>
      </c>
      <c r="F296" s="8">
        <f t="shared" si="24"/>
        <v>129.29999999999998</v>
      </c>
      <c r="G296" s="8">
        <f t="shared" si="22"/>
        <v>129.3</v>
      </c>
      <c r="H296" s="8">
        <f t="shared" si="23"/>
        <v>0.10000000000000217</v>
      </c>
    </row>
    <row r="297" spans="1:8" ht="13.5">
      <c r="A297">
        <v>294</v>
      </c>
      <c r="B297" s="8">
        <f t="shared" si="20"/>
        <v>129.4</v>
      </c>
      <c r="D297" s="9">
        <f t="shared" si="21"/>
        <v>128.90000000000003</v>
      </c>
      <c r="F297" s="8">
        <f t="shared" si="24"/>
        <v>129.4</v>
      </c>
      <c r="G297" s="8">
        <f t="shared" si="22"/>
        <v>129.4</v>
      </c>
      <c r="H297" s="8">
        <f t="shared" si="23"/>
        <v>0.1000000000000006</v>
      </c>
    </row>
    <row r="298" spans="1:8" ht="13.5">
      <c r="A298">
        <v>295</v>
      </c>
      <c r="B298" s="8">
        <f t="shared" si="20"/>
        <v>129.5</v>
      </c>
      <c r="D298" s="9">
        <f t="shared" si="21"/>
        <v>129.00000000000003</v>
      </c>
      <c r="F298" s="8">
        <f t="shared" si="24"/>
        <v>129.5</v>
      </c>
      <c r="G298" s="8">
        <f t="shared" si="22"/>
        <v>129.5</v>
      </c>
      <c r="H298" s="8">
        <f t="shared" si="23"/>
        <v>0.09999999999999935</v>
      </c>
    </row>
    <row r="299" spans="1:8" ht="13.5">
      <c r="A299">
        <v>296</v>
      </c>
      <c r="B299" s="8">
        <f t="shared" si="20"/>
        <v>129.6</v>
      </c>
      <c r="D299" s="9">
        <f t="shared" si="21"/>
        <v>129.10000000000002</v>
      </c>
      <c r="F299" s="8">
        <f t="shared" si="24"/>
        <v>129.6</v>
      </c>
      <c r="G299" s="8">
        <f t="shared" si="22"/>
        <v>129.60000000000002</v>
      </c>
      <c r="H299" s="8">
        <f t="shared" si="23"/>
        <v>0.10000000000000403</v>
      </c>
    </row>
    <row r="300" spans="1:8" ht="13.5">
      <c r="A300">
        <v>297</v>
      </c>
      <c r="B300" s="8">
        <f t="shared" si="20"/>
        <v>129.7</v>
      </c>
      <c r="D300" s="9">
        <f t="shared" si="21"/>
        <v>129.20000000000005</v>
      </c>
      <c r="F300" s="8">
        <f t="shared" si="24"/>
        <v>129.70000000000002</v>
      </c>
      <c r="G300" s="8">
        <f t="shared" si="22"/>
        <v>129.70000000000002</v>
      </c>
      <c r="H300" s="8">
        <f t="shared" si="23"/>
        <v>0.1000000000000021</v>
      </c>
    </row>
    <row r="301" spans="1:8" ht="13.5">
      <c r="A301">
        <v>298</v>
      </c>
      <c r="B301" s="8">
        <f t="shared" si="20"/>
        <v>129.8</v>
      </c>
      <c r="D301" s="9">
        <f t="shared" si="21"/>
        <v>129.30000000000004</v>
      </c>
      <c r="F301" s="8">
        <f t="shared" si="24"/>
        <v>129.8</v>
      </c>
      <c r="G301" s="8">
        <f t="shared" si="22"/>
        <v>129.8</v>
      </c>
      <c r="H301" s="8">
        <f t="shared" si="23"/>
        <v>0.10000000000000055</v>
      </c>
    </row>
    <row r="302" spans="1:8" ht="13.5">
      <c r="A302">
        <v>299</v>
      </c>
      <c r="B302" s="8">
        <f t="shared" si="20"/>
        <v>129.9</v>
      </c>
      <c r="D302" s="9">
        <f t="shared" si="21"/>
        <v>129.40000000000003</v>
      </c>
      <c r="F302" s="8">
        <f t="shared" si="24"/>
        <v>129.9</v>
      </c>
      <c r="G302" s="8">
        <f t="shared" si="22"/>
        <v>129.90000000000003</v>
      </c>
      <c r="H302" s="8">
        <f t="shared" si="23"/>
        <v>0.100000000000005</v>
      </c>
    </row>
    <row r="303" spans="1:8" ht="13.5">
      <c r="A303">
        <v>300</v>
      </c>
      <c r="B303" s="8">
        <f t="shared" si="20"/>
        <v>130</v>
      </c>
      <c r="D303" s="9">
        <f t="shared" si="21"/>
        <v>129.50000000000006</v>
      </c>
      <c r="F303" s="8">
        <f t="shared" si="24"/>
        <v>130.00000000000003</v>
      </c>
      <c r="G303" s="8">
        <f t="shared" si="22"/>
        <v>130.00000000000003</v>
      </c>
      <c r="H303" s="8">
        <f t="shared" si="23"/>
        <v>0.10000000000000288</v>
      </c>
    </row>
    <row r="304" spans="1:8" ht="13.5">
      <c r="A304">
        <v>301</v>
      </c>
      <c r="B304" s="8">
        <f t="shared" si="20"/>
        <v>130.1</v>
      </c>
      <c r="D304" s="9">
        <f t="shared" si="21"/>
        <v>129.60000000000005</v>
      </c>
      <c r="F304" s="8">
        <f t="shared" si="24"/>
        <v>130.10000000000002</v>
      </c>
      <c r="G304" s="8">
        <f t="shared" si="22"/>
        <v>130.10000000000002</v>
      </c>
      <c r="H304" s="8">
        <f t="shared" si="23"/>
        <v>0.10000000000000117</v>
      </c>
    </row>
    <row r="305" spans="1:8" ht="13.5">
      <c r="A305">
        <v>302</v>
      </c>
      <c r="B305" s="8">
        <f t="shared" si="20"/>
        <v>130.2</v>
      </c>
      <c r="D305" s="9">
        <f t="shared" si="21"/>
        <v>129.70000000000005</v>
      </c>
      <c r="F305" s="8">
        <f t="shared" si="24"/>
        <v>130.20000000000002</v>
      </c>
      <c r="G305" s="8">
        <f t="shared" si="22"/>
        <v>130.20000000000002</v>
      </c>
      <c r="H305" s="8">
        <f t="shared" si="23"/>
        <v>0.09999999999999981</v>
      </c>
    </row>
    <row r="306" spans="1:8" ht="13.5">
      <c r="A306">
        <v>303</v>
      </c>
      <c r="B306" s="8">
        <f t="shared" si="20"/>
        <v>130.3</v>
      </c>
      <c r="D306" s="9">
        <f t="shared" si="21"/>
        <v>129.80000000000004</v>
      </c>
      <c r="F306" s="8">
        <f t="shared" si="24"/>
        <v>130.3</v>
      </c>
      <c r="G306" s="8">
        <f t="shared" si="22"/>
        <v>130.3</v>
      </c>
      <c r="H306" s="8">
        <f t="shared" si="23"/>
        <v>0.09999999999999871</v>
      </c>
    </row>
    <row r="307" spans="1:8" ht="13.5">
      <c r="A307">
        <v>304</v>
      </c>
      <c r="B307" s="8">
        <f t="shared" si="20"/>
        <v>130.4</v>
      </c>
      <c r="D307" s="9">
        <f t="shared" si="21"/>
        <v>129.90000000000003</v>
      </c>
      <c r="F307" s="8">
        <f t="shared" si="24"/>
        <v>130.4</v>
      </c>
      <c r="G307" s="8">
        <f t="shared" si="22"/>
        <v>130.4</v>
      </c>
      <c r="H307" s="8">
        <f t="shared" si="23"/>
        <v>0.09999999999999784</v>
      </c>
    </row>
    <row r="308" spans="1:8" ht="13.5">
      <c r="A308">
        <v>305</v>
      </c>
      <c r="B308" s="8">
        <f t="shared" si="20"/>
        <v>130.5</v>
      </c>
      <c r="D308" s="9">
        <f t="shared" si="21"/>
        <v>130.00000000000003</v>
      </c>
      <c r="F308" s="8">
        <f t="shared" si="24"/>
        <v>130.5</v>
      </c>
      <c r="G308" s="8">
        <f t="shared" si="22"/>
        <v>130.5</v>
      </c>
      <c r="H308" s="8">
        <f t="shared" si="23"/>
        <v>0.09999999999999715</v>
      </c>
    </row>
    <row r="309" spans="1:8" ht="13.5">
      <c r="A309">
        <v>306</v>
      </c>
      <c r="B309" s="8">
        <f t="shared" si="20"/>
        <v>130.6</v>
      </c>
      <c r="D309" s="9">
        <f t="shared" si="21"/>
        <v>130.10000000000002</v>
      </c>
      <c r="F309" s="8">
        <f t="shared" si="24"/>
        <v>130.6</v>
      </c>
      <c r="G309" s="8">
        <f t="shared" si="22"/>
        <v>130.6</v>
      </c>
      <c r="H309" s="8">
        <f t="shared" si="23"/>
        <v>0.09999999999999659</v>
      </c>
    </row>
    <row r="310" spans="1:8" ht="13.5">
      <c r="A310">
        <v>307</v>
      </c>
      <c r="B310" s="8">
        <f t="shared" si="20"/>
        <v>130.7</v>
      </c>
      <c r="D310" s="9">
        <f t="shared" si="21"/>
        <v>130.20000000000002</v>
      </c>
      <c r="F310" s="8">
        <f t="shared" si="24"/>
        <v>130.7</v>
      </c>
      <c r="G310" s="8">
        <f t="shared" si="22"/>
        <v>130.7</v>
      </c>
      <c r="H310" s="8">
        <f t="shared" si="23"/>
        <v>0.09999999999999615</v>
      </c>
    </row>
    <row r="311" spans="1:8" ht="13.5">
      <c r="A311">
        <v>308</v>
      </c>
      <c r="B311" s="8">
        <f t="shared" si="20"/>
        <v>130.8</v>
      </c>
      <c r="D311" s="9">
        <f t="shared" si="21"/>
        <v>130.3</v>
      </c>
      <c r="F311" s="8">
        <f t="shared" si="24"/>
        <v>130.79999999999998</v>
      </c>
      <c r="G311" s="8">
        <f t="shared" si="22"/>
        <v>130.79999999999998</v>
      </c>
      <c r="H311" s="8">
        <f t="shared" si="23"/>
        <v>0.09999999999999579</v>
      </c>
    </row>
    <row r="312" spans="1:8" ht="13.5">
      <c r="A312">
        <v>309</v>
      </c>
      <c r="B312" s="8">
        <f t="shared" si="20"/>
        <v>130.9</v>
      </c>
      <c r="D312" s="9">
        <f t="shared" si="21"/>
        <v>130.4</v>
      </c>
      <c r="F312" s="8">
        <f t="shared" si="24"/>
        <v>130.89999999999998</v>
      </c>
      <c r="G312" s="8">
        <f t="shared" si="22"/>
        <v>130.89999999999998</v>
      </c>
      <c r="H312" s="8">
        <f t="shared" si="23"/>
        <v>0.0999999999999955</v>
      </c>
    </row>
    <row r="313" spans="1:8" ht="13.5">
      <c r="A313">
        <v>310</v>
      </c>
      <c r="B313" s="8">
        <f t="shared" si="20"/>
        <v>131</v>
      </c>
      <c r="D313" s="9">
        <f t="shared" si="21"/>
        <v>130.5</v>
      </c>
      <c r="F313" s="8">
        <f t="shared" si="24"/>
        <v>130.99999999999997</v>
      </c>
      <c r="G313" s="8">
        <f t="shared" si="22"/>
        <v>131</v>
      </c>
      <c r="H313" s="8">
        <f t="shared" si="23"/>
        <v>0.10000000000000095</v>
      </c>
    </row>
    <row r="314" spans="1:8" ht="13.5">
      <c r="A314">
        <v>311</v>
      </c>
      <c r="B314" s="8">
        <f t="shared" si="20"/>
        <v>131.1</v>
      </c>
      <c r="D314" s="9">
        <f t="shared" si="21"/>
        <v>130.60000000000002</v>
      </c>
      <c r="F314" s="8">
        <f t="shared" si="24"/>
        <v>131.1</v>
      </c>
      <c r="G314" s="8">
        <f t="shared" si="22"/>
        <v>131.1</v>
      </c>
      <c r="H314" s="8">
        <f t="shared" si="23"/>
        <v>0.09999999999999963</v>
      </c>
    </row>
    <row r="315" spans="1:8" ht="13.5">
      <c r="A315">
        <v>312</v>
      </c>
      <c r="B315" s="8">
        <f t="shared" si="20"/>
        <v>131.2</v>
      </c>
      <c r="D315" s="9">
        <f t="shared" si="21"/>
        <v>130.70000000000002</v>
      </c>
      <c r="F315" s="8">
        <f t="shared" si="24"/>
        <v>131.2</v>
      </c>
      <c r="G315" s="8">
        <f t="shared" si="22"/>
        <v>131.2</v>
      </c>
      <c r="H315" s="8">
        <f t="shared" si="23"/>
        <v>0.09999999999999858</v>
      </c>
    </row>
    <row r="316" spans="1:8" ht="13.5">
      <c r="A316">
        <v>313</v>
      </c>
      <c r="B316" s="8">
        <f t="shared" si="20"/>
        <v>131.3</v>
      </c>
      <c r="D316" s="9">
        <f t="shared" si="21"/>
        <v>130.8</v>
      </c>
      <c r="F316" s="8">
        <f t="shared" si="24"/>
        <v>131.29999999999998</v>
      </c>
      <c r="G316" s="8">
        <f t="shared" si="22"/>
        <v>131.3</v>
      </c>
      <c r="H316" s="8">
        <f t="shared" si="23"/>
        <v>0.10000000000000342</v>
      </c>
    </row>
    <row r="317" spans="1:8" ht="13.5">
      <c r="A317">
        <v>314</v>
      </c>
      <c r="B317" s="8">
        <f t="shared" si="20"/>
        <v>131.4</v>
      </c>
      <c r="D317" s="9">
        <f t="shared" si="21"/>
        <v>130.90000000000003</v>
      </c>
      <c r="F317" s="8">
        <f t="shared" si="24"/>
        <v>131.4</v>
      </c>
      <c r="G317" s="8">
        <f t="shared" si="22"/>
        <v>131.4</v>
      </c>
      <c r="H317" s="8">
        <f t="shared" si="23"/>
        <v>0.1000000000000016</v>
      </c>
    </row>
    <row r="318" spans="1:8" ht="13.5">
      <c r="A318">
        <v>315</v>
      </c>
      <c r="B318" s="8">
        <f t="shared" si="20"/>
        <v>131.5</v>
      </c>
      <c r="D318" s="9">
        <f t="shared" si="21"/>
        <v>131.00000000000003</v>
      </c>
      <c r="F318" s="8">
        <f t="shared" si="24"/>
        <v>131.5</v>
      </c>
      <c r="G318" s="8">
        <f t="shared" si="22"/>
        <v>131.5</v>
      </c>
      <c r="H318" s="8">
        <f t="shared" si="23"/>
        <v>0.10000000000000016</v>
      </c>
    </row>
    <row r="319" spans="1:8" ht="13.5">
      <c r="A319">
        <v>316</v>
      </c>
      <c r="B319" s="8">
        <f t="shared" si="20"/>
        <v>131.6</v>
      </c>
      <c r="D319" s="9">
        <f t="shared" si="21"/>
        <v>131.10000000000002</v>
      </c>
      <c r="F319" s="8">
        <f t="shared" si="24"/>
        <v>131.6</v>
      </c>
      <c r="G319" s="8">
        <f t="shared" si="22"/>
        <v>131.6</v>
      </c>
      <c r="H319" s="8">
        <f t="shared" si="23"/>
        <v>0.09999999999999899</v>
      </c>
    </row>
    <row r="320" spans="1:8" ht="13.5">
      <c r="A320">
        <v>317</v>
      </c>
      <c r="B320" s="8">
        <f t="shared" si="20"/>
        <v>131.7</v>
      </c>
      <c r="D320" s="9">
        <f t="shared" si="21"/>
        <v>131.20000000000002</v>
      </c>
      <c r="F320" s="8">
        <f t="shared" si="24"/>
        <v>131.7</v>
      </c>
      <c r="G320" s="8">
        <f t="shared" si="22"/>
        <v>131.7</v>
      </c>
      <c r="H320" s="8">
        <f t="shared" si="23"/>
        <v>0.09999999999999806</v>
      </c>
    </row>
    <row r="321" spans="1:8" ht="13.5">
      <c r="A321">
        <v>318</v>
      </c>
      <c r="B321" s="8">
        <f t="shared" si="20"/>
        <v>131.8</v>
      </c>
      <c r="D321" s="9">
        <f t="shared" si="21"/>
        <v>131.3</v>
      </c>
      <c r="F321" s="8">
        <f t="shared" si="24"/>
        <v>131.79999999999998</v>
      </c>
      <c r="G321" s="8">
        <f t="shared" si="22"/>
        <v>131.8</v>
      </c>
      <c r="H321" s="8">
        <f t="shared" si="23"/>
        <v>0.100000000000003</v>
      </c>
    </row>
    <row r="322" spans="1:8" ht="13.5">
      <c r="A322">
        <v>319</v>
      </c>
      <c r="B322" s="8">
        <f t="shared" si="20"/>
        <v>131.9</v>
      </c>
      <c r="D322" s="9">
        <f t="shared" si="21"/>
        <v>131.40000000000003</v>
      </c>
      <c r="F322" s="8">
        <f t="shared" si="24"/>
        <v>131.9</v>
      </c>
      <c r="G322" s="8">
        <f t="shared" si="22"/>
        <v>131.9</v>
      </c>
      <c r="H322" s="8">
        <f t="shared" si="23"/>
        <v>0.10000000000000127</v>
      </c>
    </row>
    <row r="323" spans="1:8" ht="13.5">
      <c r="A323">
        <v>320</v>
      </c>
      <c r="B323" s="8">
        <f t="shared" si="20"/>
        <v>132</v>
      </c>
      <c r="D323" s="9">
        <f t="shared" si="21"/>
        <v>131.50000000000003</v>
      </c>
      <c r="F323" s="8">
        <f t="shared" si="24"/>
        <v>132</v>
      </c>
      <c r="G323" s="8">
        <f t="shared" si="22"/>
        <v>132</v>
      </c>
      <c r="H323" s="8">
        <f t="shared" si="23"/>
        <v>0.09999999999999988</v>
      </c>
    </row>
    <row r="324" spans="1:8" ht="13.5">
      <c r="A324">
        <v>321</v>
      </c>
      <c r="B324" s="8">
        <f aca="true" t="shared" si="25" ref="B324:B368">100+0.1*A324</f>
        <v>132.1</v>
      </c>
      <c r="D324" s="9">
        <f t="shared" si="21"/>
        <v>131.60000000000002</v>
      </c>
      <c r="F324" s="8">
        <f t="shared" si="24"/>
        <v>132.1</v>
      </c>
      <c r="G324" s="8">
        <f t="shared" si="22"/>
        <v>132.10000000000002</v>
      </c>
      <c r="H324" s="8">
        <f t="shared" si="23"/>
        <v>0.10000000000000445</v>
      </c>
    </row>
    <row r="325" spans="1:8" ht="13.5">
      <c r="A325">
        <v>322</v>
      </c>
      <c r="B325" s="8">
        <f t="shared" si="25"/>
        <v>132.2</v>
      </c>
      <c r="D325" s="9">
        <f aca="true" t="shared" si="26" ref="D325:D368">B324*$E$2+(1-$E$2)*D324</f>
        <v>131.70000000000005</v>
      </c>
      <c r="F325" s="8">
        <f t="shared" si="24"/>
        <v>132.20000000000002</v>
      </c>
      <c r="G325" s="8">
        <f aca="true" t="shared" si="27" ref="G325:G368">$G$1*B325+(1-$G$1)*(G324+H324)</f>
        <v>132.20000000000002</v>
      </c>
      <c r="H325" s="8">
        <f aca="true" t="shared" si="28" ref="H325:H368">$G$2*(G325-G324)+(1-$G$2)*H324</f>
        <v>0.10000000000000243</v>
      </c>
    </row>
    <row r="326" spans="1:8" ht="13.5">
      <c r="A326">
        <v>323</v>
      </c>
      <c r="B326" s="8">
        <f t="shared" si="25"/>
        <v>132.3</v>
      </c>
      <c r="D326" s="9">
        <f t="shared" si="26"/>
        <v>131.80000000000004</v>
      </c>
      <c r="F326" s="8">
        <f aca="true" t="shared" si="29" ref="F326:F368">G325+H325</f>
        <v>132.3</v>
      </c>
      <c r="G326" s="8">
        <f t="shared" si="27"/>
        <v>132.3</v>
      </c>
      <c r="H326" s="8">
        <f t="shared" si="28"/>
        <v>0.10000000000000082</v>
      </c>
    </row>
    <row r="327" spans="1:8" ht="13.5">
      <c r="A327">
        <v>324</v>
      </c>
      <c r="B327" s="8">
        <f t="shared" si="25"/>
        <v>132.4</v>
      </c>
      <c r="D327" s="9">
        <f t="shared" si="26"/>
        <v>131.90000000000003</v>
      </c>
      <c r="F327" s="8">
        <f t="shared" si="29"/>
        <v>132.4</v>
      </c>
      <c r="G327" s="8">
        <f t="shared" si="27"/>
        <v>132.40000000000003</v>
      </c>
      <c r="H327" s="8">
        <f t="shared" si="28"/>
        <v>0.10000000000000522</v>
      </c>
    </row>
    <row r="328" spans="1:8" ht="13.5">
      <c r="A328">
        <v>325</v>
      </c>
      <c r="B328" s="8">
        <f t="shared" si="25"/>
        <v>132.5</v>
      </c>
      <c r="D328" s="9">
        <f t="shared" si="26"/>
        <v>132.00000000000006</v>
      </c>
      <c r="F328" s="8">
        <f t="shared" si="29"/>
        <v>132.50000000000003</v>
      </c>
      <c r="G328" s="8">
        <f t="shared" si="27"/>
        <v>132.50000000000003</v>
      </c>
      <c r="H328" s="8">
        <f t="shared" si="28"/>
        <v>0.10000000000000304</v>
      </c>
    </row>
    <row r="329" spans="1:8" ht="13.5">
      <c r="A329">
        <v>326</v>
      </c>
      <c r="B329" s="8">
        <f t="shared" si="25"/>
        <v>132.6</v>
      </c>
      <c r="D329" s="9">
        <f t="shared" si="26"/>
        <v>132.10000000000005</v>
      </c>
      <c r="F329" s="8">
        <f t="shared" si="29"/>
        <v>132.60000000000002</v>
      </c>
      <c r="G329" s="8">
        <f t="shared" si="27"/>
        <v>132.60000000000002</v>
      </c>
      <c r="H329" s="8">
        <f t="shared" si="28"/>
        <v>0.10000000000000131</v>
      </c>
    </row>
    <row r="330" spans="1:8" ht="13.5">
      <c r="A330">
        <v>327</v>
      </c>
      <c r="B330" s="8">
        <f t="shared" si="25"/>
        <v>132.7</v>
      </c>
      <c r="D330" s="9">
        <f t="shared" si="26"/>
        <v>132.20000000000005</v>
      </c>
      <c r="F330" s="8">
        <f t="shared" si="29"/>
        <v>132.70000000000002</v>
      </c>
      <c r="G330" s="8">
        <f t="shared" si="27"/>
        <v>132.70000000000002</v>
      </c>
      <c r="H330" s="8">
        <f t="shared" si="28"/>
        <v>0.09999999999999992</v>
      </c>
    </row>
    <row r="331" spans="1:8" ht="13.5">
      <c r="A331">
        <v>328</v>
      </c>
      <c r="B331" s="8">
        <f t="shared" si="25"/>
        <v>132.8</v>
      </c>
      <c r="D331" s="9">
        <f t="shared" si="26"/>
        <v>132.30000000000004</v>
      </c>
      <c r="F331" s="8">
        <f t="shared" si="29"/>
        <v>132.8</v>
      </c>
      <c r="G331" s="8">
        <f t="shared" si="27"/>
        <v>132.8</v>
      </c>
      <c r="H331" s="8">
        <f t="shared" si="28"/>
        <v>0.09999999999999881</v>
      </c>
    </row>
    <row r="332" spans="1:8" ht="13.5">
      <c r="A332">
        <v>329</v>
      </c>
      <c r="B332" s="8">
        <f t="shared" si="25"/>
        <v>132.9</v>
      </c>
      <c r="D332" s="9">
        <f t="shared" si="26"/>
        <v>132.40000000000003</v>
      </c>
      <c r="F332" s="8">
        <f t="shared" si="29"/>
        <v>132.9</v>
      </c>
      <c r="G332" s="8">
        <f t="shared" si="27"/>
        <v>132.9</v>
      </c>
      <c r="H332" s="8">
        <f t="shared" si="28"/>
        <v>0.09999999999999792</v>
      </c>
    </row>
    <row r="333" spans="1:8" ht="13.5">
      <c r="A333">
        <v>330</v>
      </c>
      <c r="B333" s="8">
        <f t="shared" si="25"/>
        <v>133</v>
      </c>
      <c r="D333" s="9">
        <f t="shared" si="26"/>
        <v>132.50000000000003</v>
      </c>
      <c r="F333" s="8">
        <f t="shared" si="29"/>
        <v>133</v>
      </c>
      <c r="G333" s="8">
        <f t="shared" si="27"/>
        <v>133</v>
      </c>
      <c r="H333" s="8">
        <f t="shared" si="28"/>
        <v>0.09999999999999722</v>
      </c>
    </row>
    <row r="334" spans="1:8" ht="13.5">
      <c r="A334">
        <v>331</v>
      </c>
      <c r="B334" s="8">
        <f t="shared" si="25"/>
        <v>133.1</v>
      </c>
      <c r="D334" s="9">
        <f t="shared" si="26"/>
        <v>132.60000000000002</v>
      </c>
      <c r="F334" s="8">
        <f t="shared" si="29"/>
        <v>133.1</v>
      </c>
      <c r="G334" s="8">
        <f t="shared" si="27"/>
        <v>133.1</v>
      </c>
      <c r="H334" s="8">
        <f t="shared" si="28"/>
        <v>0.09999999999999665</v>
      </c>
    </row>
    <row r="335" spans="1:8" ht="13.5">
      <c r="A335">
        <v>332</v>
      </c>
      <c r="B335" s="8">
        <f t="shared" si="25"/>
        <v>133.2</v>
      </c>
      <c r="D335" s="9">
        <f t="shared" si="26"/>
        <v>132.70000000000002</v>
      </c>
      <c r="F335" s="8">
        <f t="shared" si="29"/>
        <v>133.2</v>
      </c>
      <c r="G335" s="8">
        <f t="shared" si="27"/>
        <v>133.2</v>
      </c>
      <c r="H335" s="8">
        <f t="shared" si="28"/>
        <v>0.09999999999999619</v>
      </c>
    </row>
    <row r="336" spans="1:8" ht="13.5">
      <c r="A336">
        <v>333</v>
      </c>
      <c r="B336" s="8">
        <f t="shared" si="25"/>
        <v>133.3</v>
      </c>
      <c r="D336" s="9">
        <f t="shared" si="26"/>
        <v>132.8</v>
      </c>
      <c r="F336" s="8">
        <f t="shared" si="29"/>
        <v>133.29999999999998</v>
      </c>
      <c r="G336" s="8">
        <f t="shared" si="27"/>
        <v>133.29999999999998</v>
      </c>
      <c r="H336" s="8">
        <f t="shared" si="28"/>
        <v>0.09999999999999583</v>
      </c>
    </row>
    <row r="337" spans="1:8" ht="13.5">
      <c r="A337">
        <v>334</v>
      </c>
      <c r="B337" s="8">
        <f t="shared" si="25"/>
        <v>133.4</v>
      </c>
      <c r="D337" s="9">
        <f t="shared" si="26"/>
        <v>132.9</v>
      </c>
      <c r="F337" s="8">
        <f t="shared" si="29"/>
        <v>133.39999999999998</v>
      </c>
      <c r="G337" s="8">
        <f t="shared" si="27"/>
        <v>133.39999999999998</v>
      </c>
      <c r="H337" s="8">
        <f t="shared" si="28"/>
        <v>0.09999999999999554</v>
      </c>
    </row>
    <row r="338" spans="1:8" ht="13.5">
      <c r="A338">
        <v>335</v>
      </c>
      <c r="B338" s="8">
        <f t="shared" si="25"/>
        <v>133.5</v>
      </c>
      <c r="D338" s="9">
        <f t="shared" si="26"/>
        <v>133</v>
      </c>
      <c r="F338" s="8">
        <f t="shared" si="29"/>
        <v>133.49999999999997</v>
      </c>
      <c r="G338" s="8">
        <f t="shared" si="27"/>
        <v>133.5</v>
      </c>
      <c r="H338" s="8">
        <f t="shared" si="28"/>
        <v>0.10000000000000098</v>
      </c>
    </row>
    <row r="339" spans="1:8" ht="13.5">
      <c r="A339">
        <v>336</v>
      </c>
      <c r="B339" s="8">
        <f t="shared" si="25"/>
        <v>133.6</v>
      </c>
      <c r="D339" s="9">
        <f t="shared" si="26"/>
        <v>133.10000000000002</v>
      </c>
      <c r="F339" s="8">
        <f t="shared" si="29"/>
        <v>133.6</v>
      </c>
      <c r="G339" s="8">
        <f t="shared" si="27"/>
        <v>133.6</v>
      </c>
      <c r="H339" s="8">
        <f t="shared" si="28"/>
        <v>0.09999999999999966</v>
      </c>
    </row>
    <row r="340" spans="1:8" ht="13.5">
      <c r="A340">
        <v>337</v>
      </c>
      <c r="B340" s="8">
        <f t="shared" si="25"/>
        <v>133.7</v>
      </c>
      <c r="D340" s="9">
        <f t="shared" si="26"/>
        <v>133.20000000000002</v>
      </c>
      <c r="F340" s="8">
        <f t="shared" si="29"/>
        <v>133.7</v>
      </c>
      <c r="G340" s="8">
        <f t="shared" si="27"/>
        <v>133.7</v>
      </c>
      <c r="H340" s="8">
        <f t="shared" si="28"/>
        <v>0.0999999999999986</v>
      </c>
    </row>
    <row r="341" spans="1:8" ht="13.5">
      <c r="A341">
        <v>338</v>
      </c>
      <c r="B341" s="8">
        <f t="shared" si="25"/>
        <v>133.8</v>
      </c>
      <c r="D341" s="9">
        <f t="shared" si="26"/>
        <v>133.3</v>
      </c>
      <c r="F341" s="8">
        <f t="shared" si="29"/>
        <v>133.79999999999998</v>
      </c>
      <c r="G341" s="8">
        <f t="shared" si="27"/>
        <v>133.8</v>
      </c>
      <c r="H341" s="8">
        <f t="shared" si="28"/>
        <v>0.10000000000000345</v>
      </c>
    </row>
    <row r="342" spans="1:8" ht="13.5">
      <c r="A342">
        <v>339</v>
      </c>
      <c r="B342" s="8">
        <f t="shared" si="25"/>
        <v>133.9</v>
      </c>
      <c r="D342" s="9">
        <f t="shared" si="26"/>
        <v>133.40000000000003</v>
      </c>
      <c r="F342" s="8">
        <f t="shared" si="29"/>
        <v>133.9</v>
      </c>
      <c r="G342" s="8">
        <f t="shared" si="27"/>
        <v>133.9</v>
      </c>
      <c r="H342" s="8">
        <f t="shared" si="28"/>
        <v>0.10000000000000163</v>
      </c>
    </row>
    <row r="343" spans="1:8" ht="13.5">
      <c r="A343">
        <v>340</v>
      </c>
      <c r="B343" s="8">
        <f t="shared" si="25"/>
        <v>134</v>
      </c>
      <c r="D343" s="9">
        <f t="shared" si="26"/>
        <v>133.50000000000003</v>
      </c>
      <c r="F343" s="8">
        <f t="shared" si="29"/>
        <v>134</v>
      </c>
      <c r="G343" s="8">
        <f t="shared" si="27"/>
        <v>134</v>
      </c>
      <c r="H343" s="8">
        <f t="shared" si="28"/>
        <v>0.10000000000000017</v>
      </c>
    </row>
    <row r="344" spans="1:8" ht="13.5">
      <c r="A344">
        <v>341</v>
      </c>
      <c r="B344" s="8">
        <f t="shared" si="25"/>
        <v>134.1</v>
      </c>
      <c r="D344" s="9">
        <f t="shared" si="26"/>
        <v>133.60000000000002</v>
      </c>
      <c r="F344" s="8">
        <f t="shared" si="29"/>
        <v>134.1</v>
      </c>
      <c r="G344" s="8">
        <f t="shared" si="27"/>
        <v>134.1</v>
      </c>
      <c r="H344" s="8">
        <f t="shared" si="28"/>
        <v>0.099999999999999</v>
      </c>
    </row>
    <row r="345" spans="1:8" ht="13.5">
      <c r="A345">
        <v>342</v>
      </c>
      <c r="B345" s="8">
        <f t="shared" si="25"/>
        <v>134.2</v>
      </c>
      <c r="D345" s="9">
        <f t="shared" si="26"/>
        <v>133.70000000000002</v>
      </c>
      <c r="F345" s="8">
        <f t="shared" si="29"/>
        <v>134.2</v>
      </c>
      <c r="G345" s="8">
        <f t="shared" si="27"/>
        <v>134.2</v>
      </c>
      <c r="H345" s="8">
        <f t="shared" si="28"/>
        <v>0.09999999999999808</v>
      </c>
    </row>
    <row r="346" spans="1:8" ht="13.5">
      <c r="A346">
        <v>343</v>
      </c>
      <c r="B346" s="8">
        <f t="shared" si="25"/>
        <v>134.3</v>
      </c>
      <c r="D346" s="9">
        <f t="shared" si="26"/>
        <v>133.8</v>
      </c>
      <c r="F346" s="8">
        <f t="shared" si="29"/>
        <v>134.29999999999998</v>
      </c>
      <c r="G346" s="8">
        <f t="shared" si="27"/>
        <v>134.3</v>
      </c>
      <c r="H346" s="8">
        <f t="shared" si="28"/>
        <v>0.100000000000003</v>
      </c>
    </row>
    <row r="347" spans="1:8" ht="13.5">
      <c r="A347">
        <v>344</v>
      </c>
      <c r="B347" s="8">
        <f t="shared" si="25"/>
        <v>134.4</v>
      </c>
      <c r="D347" s="9">
        <f t="shared" si="26"/>
        <v>133.90000000000003</v>
      </c>
      <c r="F347" s="8">
        <f t="shared" si="29"/>
        <v>134.4</v>
      </c>
      <c r="G347" s="8">
        <f t="shared" si="27"/>
        <v>134.4</v>
      </c>
      <c r="H347" s="8">
        <f t="shared" si="28"/>
        <v>0.10000000000000127</v>
      </c>
    </row>
    <row r="348" spans="1:8" ht="13.5">
      <c r="A348">
        <v>345</v>
      </c>
      <c r="B348" s="8">
        <f t="shared" si="25"/>
        <v>134.5</v>
      </c>
      <c r="D348" s="9">
        <f t="shared" si="26"/>
        <v>134.00000000000003</v>
      </c>
      <c r="F348" s="8">
        <f t="shared" si="29"/>
        <v>134.5</v>
      </c>
      <c r="G348" s="8">
        <f t="shared" si="27"/>
        <v>134.5</v>
      </c>
      <c r="H348" s="8">
        <f t="shared" si="28"/>
        <v>0.09999999999999988</v>
      </c>
    </row>
    <row r="349" spans="1:8" ht="13.5">
      <c r="A349">
        <v>346</v>
      </c>
      <c r="B349" s="8">
        <f t="shared" si="25"/>
        <v>134.6</v>
      </c>
      <c r="D349" s="9">
        <f t="shared" si="26"/>
        <v>134.10000000000002</v>
      </c>
      <c r="F349" s="8">
        <f t="shared" si="29"/>
        <v>134.6</v>
      </c>
      <c r="G349" s="8">
        <f t="shared" si="27"/>
        <v>134.60000000000002</v>
      </c>
      <c r="H349" s="8">
        <f t="shared" si="28"/>
        <v>0.10000000000000445</v>
      </c>
    </row>
    <row r="350" spans="1:8" ht="13.5">
      <c r="A350">
        <v>347</v>
      </c>
      <c r="B350" s="8">
        <f t="shared" si="25"/>
        <v>134.7</v>
      </c>
      <c r="D350" s="9">
        <f t="shared" si="26"/>
        <v>134.20000000000005</v>
      </c>
      <c r="F350" s="8">
        <f t="shared" si="29"/>
        <v>134.70000000000002</v>
      </c>
      <c r="G350" s="8">
        <f t="shared" si="27"/>
        <v>134.70000000000002</v>
      </c>
      <c r="H350" s="8">
        <f t="shared" si="28"/>
        <v>0.10000000000000243</v>
      </c>
    </row>
    <row r="351" spans="1:8" ht="13.5">
      <c r="A351">
        <v>348</v>
      </c>
      <c r="B351" s="8">
        <f t="shared" si="25"/>
        <v>134.8</v>
      </c>
      <c r="D351" s="9">
        <f t="shared" si="26"/>
        <v>134.30000000000004</v>
      </c>
      <c r="F351" s="8">
        <f t="shared" si="29"/>
        <v>134.8</v>
      </c>
      <c r="G351" s="8">
        <f t="shared" si="27"/>
        <v>134.8</v>
      </c>
      <c r="H351" s="8">
        <f t="shared" si="28"/>
        <v>0.10000000000000082</v>
      </c>
    </row>
    <row r="352" spans="1:8" ht="13.5">
      <c r="A352">
        <v>349</v>
      </c>
      <c r="B352" s="8">
        <f t="shared" si="25"/>
        <v>134.9</v>
      </c>
      <c r="D352" s="9">
        <f t="shared" si="26"/>
        <v>134.40000000000003</v>
      </c>
      <c r="F352" s="8">
        <f t="shared" si="29"/>
        <v>134.9</v>
      </c>
      <c r="G352" s="8">
        <f t="shared" si="27"/>
        <v>134.90000000000003</v>
      </c>
      <c r="H352" s="8">
        <f t="shared" si="28"/>
        <v>0.10000000000000522</v>
      </c>
    </row>
    <row r="353" spans="1:8" ht="13.5">
      <c r="A353">
        <v>350</v>
      </c>
      <c r="B353" s="8">
        <f t="shared" si="25"/>
        <v>135</v>
      </c>
      <c r="D353" s="9">
        <f t="shared" si="26"/>
        <v>134.50000000000006</v>
      </c>
      <c r="F353" s="8">
        <f t="shared" si="29"/>
        <v>135.00000000000003</v>
      </c>
      <c r="G353" s="8">
        <f t="shared" si="27"/>
        <v>135.00000000000003</v>
      </c>
      <c r="H353" s="8">
        <f t="shared" si="28"/>
        <v>0.10000000000000304</v>
      </c>
    </row>
    <row r="354" spans="1:8" ht="13.5">
      <c r="A354">
        <v>351</v>
      </c>
      <c r="B354" s="8">
        <f t="shared" si="25"/>
        <v>135.1</v>
      </c>
      <c r="D354" s="9">
        <f t="shared" si="26"/>
        <v>134.60000000000005</v>
      </c>
      <c r="F354" s="8">
        <f t="shared" si="29"/>
        <v>135.10000000000002</v>
      </c>
      <c r="G354" s="8">
        <f t="shared" si="27"/>
        <v>135.10000000000002</v>
      </c>
      <c r="H354" s="8">
        <f t="shared" si="28"/>
        <v>0.10000000000000131</v>
      </c>
    </row>
    <row r="355" spans="1:8" ht="13.5">
      <c r="A355">
        <v>352</v>
      </c>
      <c r="B355" s="8">
        <f t="shared" si="25"/>
        <v>135.2</v>
      </c>
      <c r="D355" s="9">
        <f t="shared" si="26"/>
        <v>134.70000000000005</v>
      </c>
      <c r="F355" s="8">
        <f t="shared" si="29"/>
        <v>135.20000000000002</v>
      </c>
      <c r="G355" s="8">
        <f t="shared" si="27"/>
        <v>135.20000000000002</v>
      </c>
      <c r="H355" s="8">
        <f t="shared" si="28"/>
        <v>0.09999999999999992</v>
      </c>
    </row>
    <row r="356" spans="1:8" ht="13.5">
      <c r="A356">
        <v>353</v>
      </c>
      <c r="B356" s="8">
        <f t="shared" si="25"/>
        <v>135.3</v>
      </c>
      <c r="D356" s="9">
        <f t="shared" si="26"/>
        <v>134.80000000000004</v>
      </c>
      <c r="F356" s="8">
        <f t="shared" si="29"/>
        <v>135.3</v>
      </c>
      <c r="G356" s="8">
        <f t="shared" si="27"/>
        <v>135.3</v>
      </c>
      <c r="H356" s="8">
        <f t="shared" si="28"/>
        <v>0.09999999999999881</v>
      </c>
    </row>
    <row r="357" spans="1:8" ht="13.5">
      <c r="A357">
        <v>354</v>
      </c>
      <c r="B357" s="8">
        <f t="shared" si="25"/>
        <v>135.4</v>
      </c>
      <c r="D357" s="9">
        <f t="shared" si="26"/>
        <v>134.90000000000003</v>
      </c>
      <c r="F357" s="8">
        <f t="shared" si="29"/>
        <v>135.4</v>
      </c>
      <c r="G357" s="8">
        <f t="shared" si="27"/>
        <v>135.4</v>
      </c>
      <c r="H357" s="8">
        <f t="shared" si="28"/>
        <v>0.09999999999999792</v>
      </c>
    </row>
    <row r="358" spans="1:8" ht="13.5">
      <c r="A358">
        <v>355</v>
      </c>
      <c r="B358" s="8">
        <f t="shared" si="25"/>
        <v>135.5</v>
      </c>
      <c r="D358" s="9">
        <f t="shared" si="26"/>
        <v>135.00000000000003</v>
      </c>
      <c r="F358" s="8">
        <f t="shared" si="29"/>
        <v>135.5</v>
      </c>
      <c r="G358" s="8">
        <f t="shared" si="27"/>
        <v>135.5</v>
      </c>
      <c r="H358" s="8">
        <f t="shared" si="28"/>
        <v>0.09999999999999722</v>
      </c>
    </row>
    <row r="359" spans="1:8" ht="13.5">
      <c r="A359">
        <v>356</v>
      </c>
      <c r="B359" s="8">
        <f t="shared" si="25"/>
        <v>135.6</v>
      </c>
      <c r="D359" s="9">
        <f t="shared" si="26"/>
        <v>135.10000000000002</v>
      </c>
      <c r="F359" s="8">
        <f t="shared" si="29"/>
        <v>135.6</v>
      </c>
      <c r="G359" s="8">
        <f t="shared" si="27"/>
        <v>135.6</v>
      </c>
      <c r="H359" s="8">
        <f t="shared" si="28"/>
        <v>0.09999999999999665</v>
      </c>
    </row>
    <row r="360" spans="1:8" ht="13.5">
      <c r="A360">
        <v>357</v>
      </c>
      <c r="B360" s="8">
        <f t="shared" si="25"/>
        <v>135.7</v>
      </c>
      <c r="D360" s="9">
        <f t="shared" si="26"/>
        <v>135.20000000000002</v>
      </c>
      <c r="F360" s="8">
        <f t="shared" si="29"/>
        <v>135.7</v>
      </c>
      <c r="G360" s="8">
        <f t="shared" si="27"/>
        <v>135.7</v>
      </c>
      <c r="H360" s="8">
        <f t="shared" si="28"/>
        <v>0.09999999999999619</v>
      </c>
    </row>
    <row r="361" spans="1:8" ht="13.5">
      <c r="A361">
        <v>358</v>
      </c>
      <c r="B361" s="8">
        <f t="shared" si="25"/>
        <v>135.8</v>
      </c>
      <c r="D361" s="9">
        <f t="shared" si="26"/>
        <v>135.3</v>
      </c>
      <c r="F361" s="8">
        <f t="shared" si="29"/>
        <v>135.79999999999998</v>
      </c>
      <c r="G361" s="8">
        <f t="shared" si="27"/>
        <v>135.79999999999998</v>
      </c>
      <c r="H361" s="8">
        <f t="shared" si="28"/>
        <v>0.09999999999999583</v>
      </c>
    </row>
    <row r="362" spans="1:8" ht="13.5">
      <c r="A362">
        <v>359</v>
      </c>
      <c r="B362" s="8">
        <f t="shared" si="25"/>
        <v>135.9</v>
      </c>
      <c r="D362" s="9">
        <f t="shared" si="26"/>
        <v>135.4</v>
      </c>
      <c r="F362" s="8">
        <f t="shared" si="29"/>
        <v>135.89999999999998</v>
      </c>
      <c r="G362" s="8">
        <f t="shared" si="27"/>
        <v>135.89999999999998</v>
      </c>
      <c r="H362" s="8">
        <f t="shared" si="28"/>
        <v>0.09999999999999554</v>
      </c>
    </row>
    <row r="363" spans="1:8" ht="13.5">
      <c r="A363">
        <v>360</v>
      </c>
      <c r="B363" s="8">
        <f t="shared" si="25"/>
        <v>136</v>
      </c>
      <c r="D363" s="9">
        <f t="shared" si="26"/>
        <v>135.5</v>
      </c>
      <c r="F363" s="8">
        <f t="shared" si="29"/>
        <v>135.99999999999997</v>
      </c>
      <c r="G363" s="8">
        <f t="shared" si="27"/>
        <v>136</v>
      </c>
      <c r="H363" s="8">
        <f t="shared" si="28"/>
        <v>0.10000000000000098</v>
      </c>
    </row>
    <row r="364" spans="1:8" ht="13.5">
      <c r="A364">
        <v>361</v>
      </c>
      <c r="B364" s="8">
        <f t="shared" si="25"/>
        <v>136.1</v>
      </c>
      <c r="D364" s="9">
        <f t="shared" si="26"/>
        <v>135.60000000000002</v>
      </c>
      <c r="F364" s="8">
        <f t="shared" si="29"/>
        <v>136.1</v>
      </c>
      <c r="G364" s="8">
        <f t="shared" si="27"/>
        <v>136.1</v>
      </c>
      <c r="H364" s="8">
        <f t="shared" si="28"/>
        <v>0.09999999999999966</v>
      </c>
    </row>
    <row r="365" spans="1:8" ht="13.5">
      <c r="A365">
        <v>362</v>
      </c>
      <c r="B365" s="8">
        <f t="shared" si="25"/>
        <v>136.2</v>
      </c>
      <c r="D365" s="9">
        <f t="shared" si="26"/>
        <v>135.70000000000002</v>
      </c>
      <c r="F365" s="8">
        <f t="shared" si="29"/>
        <v>136.2</v>
      </c>
      <c r="G365" s="8">
        <f t="shared" si="27"/>
        <v>136.2</v>
      </c>
      <c r="H365" s="8">
        <f t="shared" si="28"/>
        <v>0.0999999999999986</v>
      </c>
    </row>
    <row r="366" spans="1:8" ht="13.5">
      <c r="A366">
        <v>363</v>
      </c>
      <c r="B366" s="8">
        <f t="shared" si="25"/>
        <v>136.3</v>
      </c>
      <c r="D366" s="9">
        <f t="shared" si="26"/>
        <v>135.8</v>
      </c>
      <c r="F366" s="8">
        <f t="shared" si="29"/>
        <v>136.29999999999998</v>
      </c>
      <c r="G366" s="8">
        <f t="shared" si="27"/>
        <v>136.3</v>
      </c>
      <c r="H366" s="8">
        <f t="shared" si="28"/>
        <v>0.10000000000000345</v>
      </c>
    </row>
    <row r="367" spans="1:8" ht="13.5">
      <c r="A367">
        <v>364</v>
      </c>
      <c r="B367" s="8">
        <f t="shared" si="25"/>
        <v>136.4</v>
      </c>
      <c r="D367" s="9">
        <f t="shared" si="26"/>
        <v>135.90000000000003</v>
      </c>
      <c r="F367" s="8">
        <f t="shared" si="29"/>
        <v>136.4</v>
      </c>
      <c r="G367" s="8">
        <f t="shared" si="27"/>
        <v>136.4</v>
      </c>
      <c r="H367" s="8">
        <f t="shared" si="28"/>
        <v>0.10000000000000163</v>
      </c>
    </row>
    <row r="368" spans="1:8" ht="13.5">
      <c r="A368">
        <v>365</v>
      </c>
      <c r="B368" s="8">
        <f t="shared" si="25"/>
        <v>136.5</v>
      </c>
      <c r="D368" s="9">
        <f t="shared" si="26"/>
        <v>136.00000000000003</v>
      </c>
      <c r="F368" s="8">
        <f t="shared" si="29"/>
        <v>136.5</v>
      </c>
      <c r="G368" s="8">
        <f t="shared" si="27"/>
        <v>136.5</v>
      </c>
      <c r="H368" s="8">
        <f t="shared" si="28"/>
        <v>0.10000000000000017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8"/>
  <sheetViews>
    <sheetView workbookViewId="0" topLeftCell="A1">
      <selection activeCell="A1" sqref="A1"/>
    </sheetView>
  </sheetViews>
  <sheetFormatPr defaultColWidth="9.00390625" defaultRowHeight="13.5"/>
  <cols>
    <col min="3" max="3" width="4.125" style="0" customWidth="1"/>
    <col min="5" max="5" width="8.50390625" style="0" customWidth="1"/>
  </cols>
  <sheetData>
    <row r="1" spans="6:7" ht="13.5">
      <c r="F1" s="7" t="s">
        <v>25</v>
      </c>
      <c r="G1" s="7">
        <v>0.05</v>
      </c>
    </row>
    <row r="2" spans="4:7" ht="13.5">
      <c r="D2" s="7" t="s">
        <v>25</v>
      </c>
      <c r="E2" s="7">
        <v>0.2</v>
      </c>
      <c r="F2" s="7" t="s">
        <v>26</v>
      </c>
      <c r="G2" s="7">
        <v>0.05</v>
      </c>
    </row>
    <row r="3" spans="1:8" ht="13.5">
      <c r="A3" t="s">
        <v>27</v>
      </c>
      <c r="B3" t="s">
        <v>28</v>
      </c>
      <c r="D3" t="s">
        <v>29</v>
      </c>
      <c r="F3" t="s">
        <v>30</v>
      </c>
      <c r="G3" s="7" t="s">
        <v>33</v>
      </c>
      <c r="H3" s="7" t="s">
        <v>34</v>
      </c>
    </row>
    <row r="4" spans="1:8" ht="13.5">
      <c r="A4">
        <v>1</v>
      </c>
      <c r="B4" s="8">
        <f aca="true" t="shared" si="0" ref="B4:B67">100+20*SIN(2*PI()*A4/180)</f>
        <v>100.69798993405001</v>
      </c>
      <c r="D4" s="9">
        <f>B4</f>
        <v>100.69798993405001</v>
      </c>
      <c r="G4" s="8">
        <f>B4</f>
        <v>100.69798993405001</v>
      </c>
      <c r="H4" s="8">
        <f>B5-B4</f>
        <v>0.6971395408324952</v>
      </c>
    </row>
    <row r="5" spans="1:8" ht="13.5">
      <c r="A5">
        <v>2</v>
      </c>
      <c r="B5" s="8">
        <f t="shared" si="0"/>
        <v>101.39512947488251</v>
      </c>
      <c r="D5" s="9">
        <f aca="true" t="shared" si="1" ref="D5:D68">B4*$E$2+(1-$E$2)*D4</f>
        <v>100.69798993405001</v>
      </c>
      <c r="G5" s="8">
        <f aca="true" t="shared" si="2" ref="G5:G68">$G$1*B5+(1-$G$1)*(G4+H4)</f>
        <v>101.3951294748825</v>
      </c>
      <c r="H5" s="8">
        <f aca="true" t="shared" si="3" ref="H5:H68">$G$2*(G5-G4)+(1-$G$2)*H4</f>
        <v>0.6971395408324944</v>
      </c>
    </row>
    <row r="6" spans="1:8" ht="13.5">
      <c r="A6">
        <v>3</v>
      </c>
      <c r="B6" s="8">
        <f t="shared" si="0"/>
        <v>102.09056926535307</v>
      </c>
      <c r="D6" s="9">
        <f t="shared" si="1"/>
        <v>100.83741784221651</v>
      </c>
      <c r="F6" s="8">
        <f aca="true" t="shared" si="4" ref="F6:F69">G5+H5</f>
        <v>102.09226901571499</v>
      </c>
      <c r="G6" s="8">
        <f t="shared" si="2"/>
        <v>102.0921840281969</v>
      </c>
      <c r="H6" s="8">
        <f t="shared" si="3"/>
        <v>0.6971352914565898</v>
      </c>
    </row>
    <row r="7" spans="1:8" ht="13.5">
      <c r="A7">
        <v>4</v>
      </c>
      <c r="B7" s="8">
        <f t="shared" si="0"/>
        <v>102.78346201920131</v>
      </c>
      <c r="D7" s="9">
        <f t="shared" si="1"/>
        <v>101.08804812684383</v>
      </c>
      <c r="F7" s="8">
        <f t="shared" si="4"/>
        <v>102.78931931965349</v>
      </c>
      <c r="G7" s="8">
        <f t="shared" si="2"/>
        <v>102.78902645463087</v>
      </c>
      <c r="H7" s="8">
        <f t="shared" si="3"/>
        <v>0.697120648205459</v>
      </c>
    </row>
    <row r="8" spans="1:8" ht="13.5">
      <c r="A8">
        <v>5</v>
      </c>
      <c r="B8" s="8">
        <f t="shared" si="0"/>
        <v>103.4729635533386</v>
      </c>
      <c r="D8" s="9">
        <f t="shared" si="1"/>
        <v>101.42713090531532</v>
      </c>
      <c r="F8" s="8">
        <f t="shared" si="4"/>
        <v>103.48614710283633</v>
      </c>
      <c r="G8" s="8">
        <f t="shared" si="2"/>
        <v>103.48548792536144</v>
      </c>
      <c r="H8" s="8">
        <f t="shared" si="3"/>
        <v>0.6970876893317145</v>
      </c>
    </row>
    <row r="9" spans="1:8" ht="13.5">
      <c r="A9">
        <v>6</v>
      </c>
      <c r="B9" s="8">
        <f t="shared" si="0"/>
        <v>104.15823381635519</v>
      </c>
      <c r="D9" s="9">
        <f t="shared" si="1"/>
        <v>101.83629743491998</v>
      </c>
      <c r="F9" s="8">
        <f t="shared" si="4"/>
        <v>104.18257561469315</v>
      </c>
      <c r="G9" s="8">
        <f t="shared" si="2"/>
        <v>104.18135852477624</v>
      </c>
      <c r="H9" s="8">
        <f t="shared" si="3"/>
        <v>0.6970268348358689</v>
      </c>
    </row>
    <row r="10" spans="1:8" ht="13.5">
      <c r="A10">
        <v>7</v>
      </c>
      <c r="B10" s="8">
        <f t="shared" si="0"/>
        <v>104.83843791199335</v>
      </c>
      <c r="D10" s="9">
        <f t="shared" si="1"/>
        <v>102.30068471120703</v>
      </c>
      <c r="F10" s="8">
        <f t="shared" si="4"/>
        <v>104.87838535961211</v>
      </c>
      <c r="G10" s="8">
        <f t="shared" si="2"/>
        <v>104.87638798723117</v>
      </c>
      <c r="H10" s="8">
        <f t="shared" si="3"/>
        <v>0.6969269662168217</v>
      </c>
    </row>
    <row r="11" spans="1:8" ht="13.5">
      <c r="A11">
        <v>8</v>
      </c>
      <c r="B11" s="8">
        <f t="shared" si="0"/>
        <v>105.51274711633998</v>
      </c>
      <c r="D11" s="9">
        <f t="shared" si="1"/>
        <v>102.80823535136429</v>
      </c>
      <c r="F11" s="8">
        <f t="shared" si="4"/>
        <v>105.57331495344799</v>
      </c>
      <c r="G11" s="8">
        <f t="shared" si="2"/>
        <v>105.57028656159258</v>
      </c>
      <c r="H11" s="8">
        <f t="shared" si="3"/>
        <v>0.6967755466240513</v>
      </c>
    </row>
    <row r="12" spans="1:8" ht="13.5">
      <c r="A12">
        <v>9</v>
      </c>
      <c r="B12" s="8">
        <f t="shared" si="0"/>
        <v>106.18033988749895</v>
      </c>
      <c r="D12" s="9">
        <f t="shared" si="1"/>
        <v>103.34913770435944</v>
      </c>
      <c r="F12" s="8">
        <f t="shared" si="4"/>
        <v>106.26706210821663</v>
      </c>
      <c r="G12" s="8">
        <f t="shared" si="2"/>
        <v>106.26272599718074</v>
      </c>
      <c r="H12" s="8">
        <f t="shared" si="3"/>
        <v>0.6965587410722566</v>
      </c>
    </row>
    <row r="13" spans="1:8" ht="13.5">
      <c r="A13">
        <v>10</v>
      </c>
      <c r="B13" s="8">
        <f t="shared" si="0"/>
        <v>106.84040286651337</v>
      </c>
      <c r="D13" s="9">
        <f t="shared" si="1"/>
        <v>103.91537814098734</v>
      </c>
      <c r="F13" s="8">
        <f t="shared" si="4"/>
        <v>106.95928473825299</v>
      </c>
      <c r="G13" s="8">
        <f t="shared" si="2"/>
        <v>106.953340644666</v>
      </c>
      <c r="H13" s="8">
        <f t="shared" si="3"/>
        <v>0.6962615363929068</v>
      </c>
    </row>
    <row r="14" spans="1:8" ht="13.5">
      <c r="A14">
        <v>11</v>
      </c>
      <c r="B14" s="8">
        <f t="shared" si="0"/>
        <v>107.49213186831824</v>
      </c>
      <c r="D14" s="9">
        <f t="shared" si="1"/>
        <v>104.50038308609255</v>
      </c>
      <c r="F14" s="8">
        <f t="shared" si="4"/>
        <v>107.64960218105891</v>
      </c>
      <c r="G14" s="8">
        <f t="shared" si="2"/>
        <v>107.64172866542188</v>
      </c>
      <c r="H14" s="8">
        <f t="shared" si="3"/>
        <v>0.6958678606110554</v>
      </c>
    </row>
    <row r="15" spans="1:8" ht="13.5">
      <c r="A15">
        <v>12</v>
      </c>
      <c r="B15" s="8">
        <f t="shared" si="0"/>
        <v>108.134732861516</v>
      </c>
      <c r="D15" s="9">
        <f t="shared" si="1"/>
        <v>105.0987328425377</v>
      </c>
      <c r="F15" s="8">
        <f t="shared" si="4"/>
        <v>108.33759652603294</v>
      </c>
      <c r="G15" s="8">
        <f t="shared" si="2"/>
        <v>108.32745334280709</v>
      </c>
      <c r="H15" s="8">
        <f t="shared" si="3"/>
        <v>0.695360701449763</v>
      </c>
    </row>
    <row r="16" spans="1:8" ht="13.5">
      <c r="A16">
        <v>13</v>
      </c>
      <c r="B16" s="8">
        <f t="shared" si="0"/>
        <v>108.76742293578155</v>
      </c>
      <c r="D16" s="9">
        <f t="shared" si="1"/>
        <v>105.70593284633337</v>
      </c>
      <c r="F16" s="8">
        <f t="shared" si="4"/>
        <v>109.02281404425685</v>
      </c>
      <c r="G16" s="8">
        <f t="shared" si="2"/>
        <v>109.01004448883307</v>
      </c>
      <c r="H16" s="8">
        <f t="shared" si="3"/>
        <v>0.6947222236785741</v>
      </c>
    </row>
    <row r="17" spans="1:8" ht="13.5">
      <c r="A17">
        <v>14</v>
      </c>
      <c r="B17" s="8">
        <f t="shared" si="0"/>
        <v>109.38943125571782</v>
      </c>
      <c r="D17" s="9">
        <f t="shared" si="1"/>
        <v>106.31823086422301</v>
      </c>
      <c r="F17" s="8">
        <f t="shared" si="4"/>
        <v>109.70476671251164</v>
      </c>
      <c r="G17" s="8">
        <f t="shared" si="2"/>
        <v>109.68899993967196</v>
      </c>
      <c r="H17" s="8">
        <f t="shared" si="3"/>
        <v>0.6939338850365896</v>
      </c>
    </row>
    <row r="18" spans="1:8" ht="13.5">
      <c r="A18">
        <v>15</v>
      </c>
      <c r="B18" s="8">
        <f t="shared" si="0"/>
        <v>110</v>
      </c>
      <c r="D18" s="9">
        <f t="shared" si="1"/>
        <v>106.93247094252197</v>
      </c>
      <c r="F18" s="8">
        <f t="shared" si="4"/>
        <v>110.38293382470854</v>
      </c>
      <c r="G18" s="8">
        <f t="shared" si="2"/>
        <v>110.36378713347311</v>
      </c>
      <c r="H18" s="8">
        <f t="shared" si="3"/>
        <v>0.6929765504748177</v>
      </c>
    </row>
    <row r="19" spans="1:8" ht="13.5">
      <c r="A19">
        <v>16</v>
      </c>
      <c r="B19" s="8">
        <f t="shared" si="0"/>
        <v>110.59838528466409</v>
      </c>
      <c r="D19" s="9">
        <f t="shared" si="1"/>
        <v>107.54597675401759</v>
      </c>
      <c r="F19" s="8">
        <f t="shared" si="4"/>
        <v>111.05676368394793</v>
      </c>
      <c r="G19" s="8">
        <f t="shared" si="2"/>
        <v>111.03384476398374</v>
      </c>
      <c r="H19" s="8">
        <f t="shared" si="3"/>
        <v>0.6918306044766082</v>
      </c>
    </row>
    <row r="20" spans="1:8" ht="13.5">
      <c r="A20">
        <v>17</v>
      </c>
      <c r="B20" s="8">
        <f t="shared" si="0"/>
        <v>111.18385806941494</v>
      </c>
      <c r="D20" s="9">
        <f t="shared" si="1"/>
        <v>108.1564584601469</v>
      </c>
      <c r="F20" s="8">
        <f t="shared" si="4"/>
        <v>111.72567536846034</v>
      </c>
      <c r="G20" s="8">
        <f t="shared" si="2"/>
        <v>111.69858450350807</v>
      </c>
      <c r="H20" s="8">
        <f t="shared" si="3"/>
        <v>0.6904760612289945</v>
      </c>
    </row>
    <row r="21" spans="1:8" ht="13.5">
      <c r="A21">
        <v>18</v>
      </c>
      <c r="B21" s="8">
        <f t="shared" si="0"/>
        <v>111.75570504584947</v>
      </c>
      <c r="D21" s="9">
        <f t="shared" si="1"/>
        <v>108.76193838200051</v>
      </c>
      <c r="F21" s="8">
        <f t="shared" si="4"/>
        <v>112.38906056473706</v>
      </c>
      <c r="G21" s="8">
        <f t="shared" si="2"/>
        <v>112.35739278879268</v>
      </c>
      <c r="H21" s="8">
        <f t="shared" si="3"/>
        <v>0.6888926724317751</v>
      </c>
    </row>
    <row r="22" spans="1:8" ht="13.5">
      <c r="A22">
        <v>19</v>
      </c>
      <c r="B22" s="8">
        <f t="shared" si="0"/>
        <v>112.31322950651317</v>
      </c>
      <c r="D22" s="9">
        <f t="shared" si="1"/>
        <v>109.36069171477031</v>
      </c>
      <c r="F22" s="8">
        <f t="shared" si="4"/>
        <v>113.04628546122446</v>
      </c>
      <c r="G22" s="8">
        <f t="shared" si="2"/>
        <v>113.0096326634889</v>
      </c>
      <c r="H22" s="8">
        <f t="shared" si="3"/>
        <v>0.6870600325449974</v>
      </c>
    </row>
    <row r="23" spans="1:8" ht="13.5">
      <c r="A23">
        <v>20</v>
      </c>
      <c r="B23" s="8">
        <f t="shared" si="0"/>
        <v>112.85575219373078</v>
      </c>
      <c r="D23" s="9">
        <f t="shared" si="1"/>
        <v>109.95119927311889</v>
      </c>
      <c r="F23" s="8">
        <f t="shared" si="4"/>
        <v>113.69669269603389</v>
      </c>
      <c r="G23" s="8">
        <f t="shared" si="2"/>
        <v>113.65464567091873</v>
      </c>
      <c r="H23" s="8">
        <f t="shared" si="3"/>
        <v>0.6849576812892387</v>
      </c>
    </row>
    <row r="24" spans="1:8" ht="13.5">
      <c r="A24">
        <v>21</v>
      </c>
      <c r="B24" s="8">
        <f t="shared" si="0"/>
        <v>113.38261212717717</v>
      </c>
      <c r="D24" s="9">
        <f t="shared" si="1"/>
        <v>110.53210985724128</v>
      </c>
      <c r="F24" s="8">
        <f t="shared" si="4"/>
        <v>114.33960335220796</v>
      </c>
      <c r="G24" s="8">
        <f t="shared" si="2"/>
        <v>114.29175379095642</v>
      </c>
      <c r="H24" s="8">
        <f t="shared" si="3"/>
        <v>0.6825652032266615</v>
      </c>
    </row>
    <row r="25" spans="1:8" ht="13.5">
      <c r="A25">
        <v>22</v>
      </c>
      <c r="B25" s="8">
        <f t="shared" si="0"/>
        <v>113.89316740917994</v>
      </c>
      <c r="D25" s="9">
        <f t="shared" si="1"/>
        <v>111.10221031122846</v>
      </c>
      <c r="F25" s="8">
        <f t="shared" si="4"/>
        <v>114.97431899418308</v>
      </c>
      <c r="G25" s="8">
        <f t="shared" si="2"/>
        <v>114.92026141493291</v>
      </c>
      <c r="H25" s="8">
        <f t="shared" si="3"/>
        <v>0.6798623242641528</v>
      </c>
    </row>
    <row r="26" spans="1:8" ht="13.5">
      <c r="A26">
        <v>23</v>
      </c>
      <c r="B26" s="8">
        <f t="shared" si="0"/>
        <v>114.38679600677303</v>
      </c>
      <c r="D26" s="9">
        <f t="shared" si="1"/>
        <v>111.66040173081876</v>
      </c>
      <c r="F26" s="8">
        <f t="shared" si="4"/>
        <v>115.60012373919706</v>
      </c>
      <c r="G26" s="8">
        <f t="shared" si="2"/>
        <v>115.53945735257585</v>
      </c>
      <c r="H26" s="8">
        <f t="shared" si="3"/>
        <v>0.6768290049330923</v>
      </c>
    </row>
    <row r="27" spans="1:8" ht="13.5">
      <c r="A27">
        <v>24</v>
      </c>
      <c r="B27" s="8">
        <f t="shared" si="0"/>
        <v>114.86289650954788</v>
      </c>
      <c r="D27" s="9">
        <f t="shared" si="1"/>
        <v>112.20568058600962</v>
      </c>
      <c r="F27" s="8">
        <f t="shared" si="4"/>
        <v>116.21628635750895</v>
      </c>
      <c r="G27" s="8">
        <f t="shared" si="2"/>
        <v>116.14861686511088</v>
      </c>
      <c r="H27" s="8">
        <f t="shared" si="3"/>
        <v>0.6734455303131891</v>
      </c>
    </row>
    <row r="28" spans="1:8" ht="13.5">
      <c r="A28">
        <v>25</v>
      </c>
      <c r="B28" s="8">
        <f t="shared" si="0"/>
        <v>115.32088886237956</v>
      </c>
      <c r="D28" s="9">
        <f t="shared" si="1"/>
        <v>112.73712377071728</v>
      </c>
      <c r="F28" s="8">
        <f t="shared" si="4"/>
        <v>116.82206239542407</v>
      </c>
      <c r="G28" s="8">
        <f t="shared" si="2"/>
        <v>116.74700371877185</v>
      </c>
      <c r="H28" s="8">
        <f t="shared" si="3"/>
        <v>0.669692596480578</v>
      </c>
    </row>
    <row r="29" spans="1:8" ht="13.5">
      <c r="A29">
        <v>26</v>
      </c>
      <c r="B29" s="8">
        <f t="shared" si="0"/>
        <v>115.76021507213444</v>
      </c>
      <c r="D29" s="9">
        <f t="shared" si="1"/>
        <v>113.25387678904974</v>
      </c>
      <c r="F29" s="8">
        <f t="shared" si="4"/>
        <v>117.41669631525242</v>
      </c>
      <c r="G29" s="8">
        <f t="shared" si="2"/>
        <v>117.33387225309653</v>
      </c>
      <c r="H29" s="8">
        <f t="shared" si="3"/>
        <v>0.6655513933727831</v>
      </c>
    </row>
    <row r="30" spans="1:8" ht="13.5">
      <c r="A30">
        <v>27</v>
      </c>
      <c r="B30" s="8">
        <f t="shared" si="0"/>
        <v>116.18033988749895</v>
      </c>
      <c r="D30" s="9">
        <f t="shared" si="1"/>
        <v>113.75514444566669</v>
      </c>
      <c r="F30" s="8">
        <f t="shared" si="4"/>
        <v>117.99942364646931</v>
      </c>
      <c r="G30" s="8">
        <f t="shared" si="2"/>
        <v>117.90846945852078</v>
      </c>
      <c r="H30" s="8">
        <f t="shared" si="3"/>
        <v>0.6610036839753567</v>
      </c>
    </row>
    <row r="31" spans="1:8" ht="13.5">
      <c r="A31">
        <v>28</v>
      </c>
      <c r="B31" s="8">
        <f t="shared" si="0"/>
        <v>116.58075145110084</v>
      </c>
      <c r="D31" s="9">
        <f t="shared" si="1"/>
        <v>114.24018353403314</v>
      </c>
      <c r="F31" s="8">
        <f t="shared" si="4"/>
        <v>118.56947314249614</v>
      </c>
      <c r="G31" s="8">
        <f t="shared" si="2"/>
        <v>118.47003705792636</v>
      </c>
      <c r="H31" s="8">
        <f t="shared" si="3"/>
        <v>0.6560318797468677</v>
      </c>
    </row>
    <row r="32" spans="1:8" ht="13.5">
      <c r="A32">
        <v>29</v>
      </c>
      <c r="B32" s="8">
        <f t="shared" si="0"/>
        <v>116.96096192312852</v>
      </c>
      <c r="D32" s="9">
        <f t="shared" si="1"/>
        <v>114.70829711744668</v>
      </c>
      <c r="F32" s="8">
        <f t="shared" si="4"/>
        <v>119.12606893767322</v>
      </c>
      <c r="G32" s="8">
        <f t="shared" si="2"/>
        <v>119.01781358694599</v>
      </c>
      <c r="H32" s="8">
        <f t="shared" si="3"/>
        <v>0.6506191122105057</v>
      </c>
    </row>
    <row r="33" spans="1:8" ht="13.5">
      <c r="A33">
        <v>30</v>
      </c>
      <c r="B33" s="8">
        <f t="shared" si="0"/>
        <v>117.32050807568876</v>
      </c>
      <c r="D33" s="9">
        <f t="shared" si="1"/>
        <v>115.15883007858305</v>
      </c>
      <c r="F33" s="8">
        <f t="shared" si="4"/>
        <v>119.6684326991565</v>
      </c>
      <c r="G33" s="8">
        <f t="shared" si="2"/>
        <v>119.5510364679831</v>
      </c>
      <c r="H33" s="8">
        <f t="shared" si="3"/>
        <v>0.6447493006518357</v>
      </c>
    </row>
    <row r="34" spans="1:8" ht="13.5">
      <c r="A34">
        <v>31</v>
      </c>
      <c r="B34" s="8">
        <f t="shared" si="0"/>
        <v>117.65895185717854</v>
      </c>
      <c r="D34" s="9">
        <f t="shared" si="1"/>
        <v>115.5911656780042</v>
      </c>
      <c r="F34" s="8">
        <f t="shared" si="4"/>
        <v>120.19578576863493</v>
      </c>
      <c r="G34" s="8">
        <f t="shared" si="2"/>
        <v>120.06894407306211</v>
      </c>
      <c r="H34" s="8">
        <f t="shared" si="3"/>
        <v>0.6384072158731947</v>
      </c>
    </row>
    <row r="35" spans="1:8" ht="13.5">
      <c r="A35">
        <v>32</v>
      </c>
      <c r="B35" s="8">
        <f t="shared" si="0"/>
        <v>117.97588092598335</v>
      </c>
      <c r="D35" s="9">
        <f t="shared" si="1"/>
        <v>116.00472291383907</v>
      </c>
      <c r="F35" s="8">
        <f t="shared" si="4"/>
        <v>120.70735128893531</v>
      </c>
      <c r="G35" s="8">
        <f t="shared" si="2"/>
        <v>120.57077777078771</v>
      </c>
      <c r="H35" s="8">
        <f t="shared" si="3"/>
        <v>0.631578539965815</v>
      </c>
    </row>
    <row r="36" spans="1:8" ht="13.5">
      <c r="A36">
        <v>33</v>
      </c>
      <c r="B36" s="8">
        <f t="shared" si="0"/>
        <v>118.27090915285201</v>
      </c>
      <c r="D36" s="9">
        <f t="shared" si="1"/>
        <v>116.39895451626793</v>
      </c>
      <c r="F36" s="8">
        <f t="shared" si="4"/>
        <v>121.20235631075353</v>
      </c>
      <c r="G36" s="8">
        <f t="shared" si="2"/>
        <v>121.05578395285845</v>
      </c>
      <c r="H36" s="8">
        <f t="shared" si="3"/>
        <v>0.6242499220710609</v>
      </c>
    </row>
    <row r="37" spans="1:8" ht="13.5">
      <c r="A37">
        <v>34</v>
      </c>
      <c r="B37" s="8">
        <f t="shared" si="0"/>
        <v>118.54367709133575</v>
      </c>
      <c r="D37" s="9">
        <f t="shared" si="1"/>
        <v>116.77334544358476</v>
      </c>
      <c r="F37" s="8">
        <f t="shared" si="4"/>
        <v>121.6800338749295</v>
      </c>
      <c r="G37" s="8">
        <f t="shared" si="2"/>
        <v>121.52321603574981</v>
      </c>
      <c r="H37" s="8">
        <f t="shared" si="3"/>
        <v>0.616409030112076</v>
      </c>
    </row>
    <row r="38" spans="1:8" ht="13.5">
      <c r="A38">
        <v>35</v>
      </c>
      <c r="B38" s="8">
        <f t="shared" si="0"/>
        <v>118.79385241571816</v>
      </c>
      <c r="D38" s="9">
        <f t="shared" si="1"/>
        <v>117.12741177313497</v>
      </c>
      <c r="F38" s="8">
        <f t="shared" si="4"/>
        <v>122.13962506586189</v>
      </c>
      <c r="G38" s="8">
        <f t="shared" si="2"/>
        <v>121.9723364333547</v>
      </c>
      <c r="H38" s="8">
        <f t="shared" si="3"/>
        <v>0.6080445984867165</v>
      </c>
    </row>
    <row r="39" spans="1:8" ht="13.5">
      <c r="A39">
        <v>36</v>
      </c>
      <c r="B39" s="8">
        <f t="shared" si="0"/>
        <v>119.02113032590307</v>
      </c>
      <c r="D39" s="9">
        <f t="shared" si="1"/>
        <v>117.46069990165161</v>
      </c>
      <c r="F39" s="8">
        <f t="shared" si="4"/>
        <v>122.58038103184141</v>
      </c>
      <c r="G39" s="8">
        <f t="shared" si="2"/>
        <v>122.40241849654448</v>
      </c>
      <c r="H39" s="8">
        <f t="shared" si="3"/>
        <v>0.5991464717218701</v>
      </c>
    </row>
    <row r="40" spans="1:8" ht="13.5">
      <c r="A40">
        <v>37</v>
      </c>
      <c r="B40" s="8">
        <f t="shared" si="0"/>
        <v>119.22523391876638</v>
      </c>
      <c r="D40" s="9">
        <f t="shared" si="1"/>
        <v>117.7727859865019</v>
      </c>
      <c r="F40" s="8">
        <f t="shared" si="4"/>
        <v>123.00156496826635</v>
      </c>
      <c r="G40" s="8">
        <f t="shared" si="2"/>
        <v>122.81274841579135</v>
      </c>
      <c r="H40" s="8">
        <f t="shared" si="3"/>
        <v>0.5897056440981198</v>
      </c>
    </row>
    <row r="41" spans="1:8" ht="13.5">
      <c r="A41">
        <v>38</v>
      </c>
      <c r="B41" s="8">
        <f t="shared" si="0"/>
        <v>119.40591452551993</v>
      </c>
      <c r="D41" s="9">
        <f t="shared" si="1"/>
        <v>118.06327557295481</v>
      </c>
      <c r="F41" s="8">
        <f t="shared" si="4"/>
        <v>123.40245405988946</v>
      </c>
      <c r="G41" s="8">
        <f t="shared" si="2"/>
        <v>123.20262708317098</v>
      </c>
      <c r="H41" s="8">
        <f t="shared" si="3"/>
        <v>0.5797142952621954</v>
      </c>
    </row>
    <row r="42" spans="1:8" ht="13.5">
      <c r="A42">
        <v>39</v>
      </c>
      <c r="B42" s="8">
        <f t="shared" si="0"/>
        <v>119.56295201467611</v>
      </c>
      <c r="D42" s="9">
        <f t="shared" si="1"/>
        <v>118.33180336346784</v>
      </c>
      <c r="F42" s="8">
        <f t="shared" si="4"/>
        <v>123.78234137843317</v>
      </c>
      <c r="G42" s="8">
        <f t="shared" si="2"/>
        <v>123.57137191024532</v>
      </c>
      <c r="H42" s="8">
        <f t="shared" si="3"/>
        <v>0.5691658218528024</v>
      </c>
    </row>
    <row r="43" spans="1:8" ht="13.5">
      <c r="A43">
        <v>40</v>
      </c>
      <c r="B43" s="8">
        <f t="shared" si="0"/>
        <v>119.69615506024417</v>
      </c>
      <c r="D43" s="9">
        <f t="shared" si="1"/>
        <v>118.57803309370951</v>
      </c>
      <c r="F43" s="8">
        <f t="shared" si="4"/>
        <v>124.14053773209812</v>
      </c>
      <c r="G43" s="8">
        <f t="shared" si="2"/>
        <v>123.91831859850542</v>
      </c>
      <c r="H43" s="8">
        <f t="shared" si="3"/>
        <v>0.5580548651731674</v>
      </c>
    </row>
    <row r="44" spans="1:8" ht="13.5">
      <c r="A44">
        <v>41</v>
      </c>
      <c r="B44" s="8">
        <f t="shared" si="0"/>
        <v>119.8053613748314</v>
      </c>
      <c r="D44" s="9">
        <f t="shared" si="1"/>
        <v>118.80165748701644</v>
      </c>
      <c r="F44" s="8">
        <f t="shared" si="4"/>
        <v>124.47637346367858</v>
      </c>
      <c r="G44" s="8">
        <f t="shared" si="2"/>
        <v>124.24282285923623</v>
      </c>
      <c r="H44" s="8">
        <f t="shared" si="3"/>
        <v>0.5463773349510492</v>
      </c>
    </row>
    <row r="45" spans="1:8" ht="13.5">
      <c r="A45">
        <v>42</v>
      </c>
      <c r="B45" s="8">
        <f t="shared" si="0"/>
        <v>119.89043790736547</v>
      </c>
      <c r="D45" s="9">
        <f t="shared" si="1"/>
        <v>119.00239826457944</v>
      </c>
      <c r="F45" s="8">
        <f t="shared" si="4"/>
        <v>124.78920019418727</v>
      </c>
      <c r="G45" s="8">
        <f t="shared" si="2"/>
        <v>124.54426207984618</v>
      </c>
      <c r="H45" s="8">
        <f t="shared" si="3"/>
        <v>0.5341304292339942</v>
      </c>
    </row>
    <row r="46" spans="1:8" ht="13.5">
      <c r="A46">
        <v>43</v>
      </c>
      <c r="B46" s="8">
        <f t="shared" si="0"/>
        <v>119.95128100519648</v>
      </c>
      <c r="D46" s="9">
        <f t="shared" si="1"/>
        <v>119.18000619313665</v>
      </c>
      <c r="F46" s="8">
        <f t="shared" si="4"/>
        <v>125.07839250908017</v>
      </c>
      <c r="G46" s="8">
        <f t="shared" si="2"/>
        <v>124.82203693388598</v>
      </c>
      <c r="H46" s="8">
        <f t="shared" si="3"/>
        <v>0.5213126504742848</v>
      </c>
    </row>
    <row r="47" spans="1:8" ht="13.5">
      <c r="A47">
        <v>44</v>
      </c>
      <c r="B47" s="8">
        <f t="shared" si="0"/>
        <v>119.98781654038191</v>
      </c>
      <c r="D47" s="9">
        <f t="shared" si="1"/>
        <v>119.33426115554863</v>
      </c>
      <c r="F47" s="8">
        <f t="shared" si="4"/>
        <v>125.34334958436027</v>
      </c>
      <c r="G47" s="8">
        <f t="shared" si="2"/>
        <v>125.07557293216135</v>
      </c>
      <c r="H47" s="8">
        <f t="shared" si="3"/>
        <v>0.5079238178643389</v>
      </c>
    </row>
    <row r="48" spans="1:8" ht="13.5">
      <c r="A48">
        <v>45</v>
      </c>
      <c r="B48" s="8">
        <f t="shared" si="0"/>
        <v>120</v>
      </c>
      <c r="D48" s="9">
        <f t="shared" si="1"/>
        <v>119.4649722325153</v>
      </c>
      <c r="F48" s="8">
        <f t="shared" si="4"/>
        <v>125.58349675002569</v>
      </c>
      <c r="G48" s="8">
        <f t="shared" si="2"/>
        <v>125.3043219125244</v>
      </c>
      <c r="H48" s="8">
        <f t="shared" si="3"/>
        <v>0.49396507598927447</v>
      </c>
    </row>
    <row r="49" spans="1:8" ht="13.5">
      <c r="A49">
        <v>46</v>
      </c>
      <c r="B49" s="8">
        <f t="shared" si="0"/>
        <v>119.98781654038191</v>
      </c>
      <c r="D49" s="9">
        <f t="shared" si="1"/>
        <v>119.57197778601224</v>
      </c>
      <c r="F49" s="8">
        <f t="shared" si="4"/>
        <v>125.79828698851368</v>
      </c>
      <c r="G49" s="8">
        <f t="shared" si="2"/>
        <v>125.5077634661071</v>
      </c>
      <c r="H49" s="8">
        <f t="shared" si="3"/>
        <v>0.4794388998689454</v>
      </c>
    </row>
    <row r="50" spans="1:8" ht="13.5">
      <c r="A50">
        <v>47</v>
      </c>
      <c r="B50" s="8">
        <f t="shared" si="0"/>
        <v>119.95128100519648</v>
      </c>
      <c r="D50" s="9">
        <f t="shared" si="1"/>
        <v>119.65514553688618</v>
      </c>
      <c r="F50" s="8">
        <f t="shared" si="4"/>
        <v>125.98720236597603</v>
      </c>
      <c r="G50" s="8">
        <f t="shared" si="2"/>
        <v>125.68540629793705</v>
      </c>
      <c r="H50" s="8">
        <f t="shared" si="3"/>
        <v>0.4643490964669959</v>
      </c>
    </row>
    <row r="51" spans="1:8" ht="13.5">
      <c r="A51">
        <v>48</v>
      </c>
      <c r="B51" s="8">
        <f t="shared" si="0"/>
        <v>119.89043790736547</v>
      </c>
      <c r="D51" s="9">
        <f t="shared" si="1"/>
        <v>119.71437263054825</v>
      </c>
      <c r="F51" s="8">
        <f t="shared" si="4"/>
        <v>126.14975539440404</v>
      </c>
      <c r="G51" s="8">
        <f t="shared" si="2"/>
        <v>125.83678952005211</v>
      </c>
      <c r="H51" s="8">
        <f t="shared" si="3"/>
        <v>0.448700802749399</v>
      </c>
    </row>
    <row r="52" spans="1:8" ht="13.5">
      <c r="A52">
        <v>49</v>
      </c>
      <c r="B52" s="8">
        <f t="shared" si="0"/>
        <v>119.8053613748314</v>
      </c>
      <c r="D52" s="9">
        <f t="shared" si="1"/>
        <v>119.7495856859117</v>
      </c>
      <c r="F52" s="8">
        <f t="shared" si="4"/>
        <v>126.28549032280151</v>
      </c>
      <c r="G52" s="8">
        <f t="shared" si="2"/>
        <v>125.961483875403</v>
      </c>
      <c r="H52" s="8">
        <f t="shared" si="3"/>
        <v>0.43250048037947386</v>
      </c>
    </row>
    <row r="53" spans="1:8" ht="13.5">
      <c r="A53">
        <v>50</v>
      </c>
      <c r="B53" s="8">
        <f t="shared" si="0"/>
        <v>119.69615506024417</v>
      </c>
      <c r="D53" s="9">
        <f t="shared" si="1"/>
        <v>119.76074082369564</v>
      </c>
      <c r="F53" s="8">
        <f t="shared" si="4"/>
        <v>126.39398435578248</v>
      </c>
      <c r="G53" s="8">
        <f t="shared" si="2"/>
        <v>126.05909289100555</v>
      </c>
      <c r="H53" s="8">
        <f t="shared" si="3"/>
        <v>0.4157559071406273</v>
      </c>
    </row>
    <row r="54" spans="1:8" ht="13.5">
      <c r="A54">
        <v>51</v>
      </c>
      <c r="B54" s="8">
        <f t="shared" si="0"/>
        <v>119.56295201467611</v>
      </c>
      <c r="D54" s="9">
        <f t="shared" si="1"/>
        <v>119.74782367100535</v>
      </c>
      <c r="F54" s="8">
        <f t="shared" si="4"/>
        <v>126.47484879814617</v>
      </c>
      <c r="G54" s="8">
        <f t="shared" si="2"/>
        <v>126.12925395897265</v>
      </c>
      <c r="H54" s="8">
        <f t="shared" si="3"/>
        <v>0.3984761651819512</v>
      </c>
    </row>
    <row r="55" spans="1:8" ht="13.5">
      <c r="A55">
        <v>52</v>
      </c>
      <c r="B55" s="8">
        <f t="shared" si="0"/>
        <v>119.40591452551993</v>
      </c>
      <c r="D55" s="9">
        <f t="shared" si="1"/>
        <v>119.71084933973951</v>
      </c>
      <c r="F55" s="8">
        <f t="shared" si="4"/>
        <v>126.5277301241546</v>
      </c>
      <c r="G55" s="8">
        <f t="shared" si="2"/>
        <v>126.17163934422285</v>
      </c>
      <c r="H55" s="8">
        <f t="shared" si="3"/>
        <v>0.3806716261853636</v>
      </c>
    </row>
    <row r="56" spans="1:8" ht="13.5">
      <c r="A56">
        <v>53</v>
      </c>
      <c r="B56" s="8">
        <f t="shared" si="0"/>
        <v>119.22523391876638</v>
      </c>
      <c r="D56" s="9">
        <f t="shared" si="1"/>
        <v>119.6498623768956</v>
      </c>
      <c r="F56" s="8">
        <f t="shared" si="4"/>
        <v>126.55231097040821</v>
      </c>
      <c r="G56" s="8">
        <f t="shared" si="2"/>
        <v>126.18595711782612</v>
      </c>
      <c r="H56" s="8">
        <f t="shared" si="3"/>
        <v>0.3623539335562588</v>
      </c>
    </row>
    <row r="57" spans="1:8" ht="13.5">
      <c r="A57">
        <v>54</v>
      </c>
      <c r="B57" s="8">
        <f t="shared" si="0"/>
        <v>119.02113032590307</v>
      </c>
      <c r="D57" s="9">
        <f t="shared" si="1"/>
        <v>119.56493668526976</v>
      </c>
      <c r="F57" s="8">
        <f t="shared" si="4"/>
        <v>126.54831105138238</v>
      </c>
      <c r="G57" s="8">
        <f t="shared" si="2"/>
        <v>126.17195201510842</v>
      </c>
      <c r="H57" s="8">
        <f t="shared" si="3"/>
        <v>0.34353598174256067</v>
      </c>
    </row>
    <row r="58" spans="1:8" ht="13.5">
      <c r="A58">
        <v>55</v>
      </c>
      <c r="B58" s="8">
        <f t="shared" si="0"/>
        <v>118.79385241571816</v>
      </c>
      <c r="D58" s="9">
        <f t="shared" si="1"/>
        <v>119.45617541339642</v>
      </c>
      <c r="F58" s="8">
        <f t="shared" si="4"/>
        <v>126.51548799685098</v>
      </c>
      <c r="G58" s="8">
        <f t="shared" si="2"/>
        <v>126.12940621779433</v>
      </c>
      <c r="H58" s="8">
        <f t="shared" si="3"/>
        <v>0.3242318927897281</v>
      </c>
    </row>
    <row r="59" spans="1:8" ht="13.5">
      <c r="A59">
        <v>56</v>
      </c>
      <c r="B59" s="8">
        <f t="shared" si="0"/>
        <v>118.54367709133575</v>
      </c>
      <c r="D59" s="9">
        <f t="shared" si="1"/>
        <v>119.32371081386079</v>
      </c>
      <c r="F59" s="8">
        <f t="shared" si="4"/>
        <v>126.45363811058405</v>
      </c>
      <c r="G59" s="8">
        <f t="shared" si="2"/>
        <v>126.05814005962164</v>
      </c>
      <c r="H59" s="8">
        <f t="shared" si="3"/>
        <v>0.30445699024160716</v>
      </c>
    </row>
    <row r="60" spans="1:8" ht="13.5">
      <c r="A60">
        <v>57</v>
      </c>
      <c r="B60" s="8">
        <f t="shared" si="0"/>
        <v>118.27090915285203</v>
      </c>
      <c r="D60" s="9">
        <f t="shared" si="1"/>
        <v>119.16770406935579</v>
      </c>
      <c r="F60" s="8">
        <f t="shared" si="4"/>
        <v>126.36259704986324</v>
      </c>
      <c r="G60" s="8">
        <f t="shared" si="2"/>
        <v>125.95801265501267</v>
      </c>
      <c r="H60" s="8">
        <f t="shared" si="3"/>
        <v>0.2842277704990783</v>
      </c>
    </row>
    <row r="61" spans="1:8" ht="13.5">
      <c r="A61">
        <v>58</v>
      </c>
      <c r="B61" s="8">
        <f t="shared" si="0"/>
        <v>117.97588092598335</v>
      </c>
      <c r="D61" s="9">
        <f t="shared" si="1"/>
        <v>118.98834508605505</v>
      </c>
      <c r="F61" s="8">
        <f t="shared" si="4"/>
        <v>126.24224042551174</v>
      </c>
      <c r="G61" s="8">
        <f t="shared" si="2"/>
        <v>125.82892245053532</v>
      </c>
      <c r="H61" s="8">
        <f t="shared" si="3"/>
        <v>0.2635618717502569</v>
      </c>
    </row>
    <row r="62" spans="1:8" ht="13.5">
      <c r="A62">
        <v>59</v>
      </c>
      <c r="B62" s="8">
        <f t="shared" si="0"/>
        <v>117.65895185717855</v>
      </c>
      <c r="D62" s="9">
        <f t="shared" si="1"/>
        <v>118.78585225404072</v>
      </c>
      <c r="F62" s="8">
        <f t="shared" si="4"/>
        <v>126.09248432228557</v>
      </c>
      <c r="G62" s="8">
        <f t="shared" si="2"/>
        <v>125.67080769903022</v>
      </c>
      <c r="H62" s="8">
        <f t="shared" si="3"/>
        <v>0.24247804058748926</v>
      </c>
    </row>
    <row r="63" spans="1:8" ht="13.5">
      <c r="A63">
        <v>60</v>
      </c>
      <c r="B63" s="8">
        <f t="shared" si="0"/>
        <v>117.32050807568878</v>
      </c>
      <c r="D63" s="9">
        <f t="shared" si="1"/>
        <v>118.56047217466829</v>
      </c>
      <c r="F63" s="8">
        <f t="shared" si="4"/>
        <v>125.9132857396177</v>
      </c>
      <c r="G63" s="8">
        <f t="shared" si="2"/>
        <v>125.48364685642125</v>
      </c>
      <c r="H63" s="8">
        <f t="shared" si="3"/>
        <v>0.22099609642766604</v>
      </c>
    </row>
    <row r="64" spans="1:8" ht="13.5">
      <c r="A64">
        <v>61</v>
      </c>
      <c r="B64" s="8">
        <f t="shared" si="0"/>
        <v>116.96096192312852</v>
      </c>
      <c r="D64" s="9">
        <f t="shared" si="1"/>
        <v>118.31247935487241</v>
      </c>
      <c r="F64" s="8">
        <f t="shared" si="4"/>
        <v>125.70464295284891</v>
      </c>
      <c r="G64" s="8">
        <f t="shared" si="2"/>
        <v>125.2674589013629</v>
      </c>
      <c r="H64" s="8">
        <f t="shared" si="3"/>
        <v>0.19913689385336547</v>
      </c>
    </row>
    <row r="65" spans="1:8" ht="13.5">
      <c r="A65">
        <v>62</v>
      </c>
      <c r="B65" s="8">
        <f t="shared" si="0"/>
        <v>116.58075145110084</v>
      </c>
      <c r="D65" s="9">
        <f t="shared" si="1"/>
        <v>118.04217586852363</v>
      </c>
      <c r="F65" s="8">
        <f t="shared" si="4"/>
        <v>125.46659579521626</v>
      </c>
      <c r="G65" s="8">
        <f t="shared" si="2"/>
        <v>125.02230357801048</v>
      </c>
      <c r="H65" s="8">
        <f t="shared" si="3"/>
        <v>0.17692228299307616</v>
      </c>
    </row>
    <row r="66" spans="1:8" ht="13.5">
      <c r="A66">
        <v>63</v>
      </c>
      <c r="B66" s="8">
        <f t="shared" si="0"/>
        <v>116.18033988749895</v>
      </c>
      <c r="D66" s="9">
        <f t="shared" si="1"/>
        <v>117.74989098503907</v>
      </c>
      <c r="F66" s="8">
        <f t="shared" si="4"/>
        <v>125.19922586100355</v>
      </c>
      <c r="G66" s="8">
        <f t="shared" si="2"/>
        <v>124.74828156232832</v>
      </c>
      <c r="H66" s="8">
        <f t="shared" si="3"/>
        <v>0.15437506805931417</v>
      </c>
    </row>
    <row r="67" spans="1:8" ht="13.5">
      <c r="A67">
        <v>64</v>
      </c>
      <c r="B67" s="8">
        <f t="shared" si="0"/>
        <v>115.76021507213444</v>
      </c>
      <c r="D67" s="9">
        <f t="shared" si="1"/>
        <v>117.43598076553106</v>
      </c>
      <c r="F67" s="8">
        <f t="shared" si="4"/>
        <v>124.90265663038763</v>
      </c>
      <c r="G67" s="8">
        <f t="shared" si="2"/>
        <v>124.44553455247497</v>
      </c>
      <c r="H67" s="8">
        <f t="shared" si="3"/>
        <v>0.13151896416368103</v>
      </c>
    </row>
    <row r="68" spans="1:8" ht="13.5">
      <c r="A68">
        <v>65</v>
      </c>
      <c r="B68" s="8">
        <f aca="true" t="shared" si="5" ref="B68:B131">100+20*SIN(2*PI()*A68/180)</f>
        <v>115.32088886237956</v>
      </c>
      <c r="D68" s="9">
        <f t="shared" si="1"/>
        <v>117.10082762685174</v>
      </c>
      <c r="F68" s="8">
        <f t="shared" si="4"/>
        <v>124.57705351663864</v>
      </c>
      <c r="G68" s="8">
        <f t="shared" si="2"/>
        <v>124.1142452839257</v>
      </c>
      <c r="H68" s="8">
        <f t="shared" si="3"/>
        <v>0.10837855252803348</v>
      </c>
    </row>
    <row r="69" spans="1:8" ht="13.5">
      <c r="A69">
        <v>66</v>
      </c>
      <c r="B69" s="8">
        <f t="shared" si="5"/>
        <v>114.86289650954788</v>
      </c>
      <c r="D69" s="9">
        <f aca="true" t="shared" si="6" ref="D69:D132">B68*$E$2+(1-$E$2)*D68</f>
        <v>116.74483987395732</v>
      </c>
      <c r="F69" s="8">
        <f t="shared" si="4"/>
        <v>124.22262383645374</v>
      </c>
      <c r="G69" s="8">
        <f aca="true" t="shared" si="7" ref="G69:G132">$G$1*B69+(1-$G$1)*(G68+H68)</f>
        <v>123.75463747010843</v>
      </c>
      <c r="H69" s="8">
        <f aca="true" t="shared" si="8" ref="H69:H132">$G$2*(G69-G68)+(1-$G$2)*H68</f>
        <v>0.08497923421076865</v>
      </c>
    </row>
    <row r="70" spans="1:8" ht="13.5">
      <c r="A70">
        <v>67</v>
      </c>
      <c r="B70" s="8">
        <f t="shared" si="5"/>
        <v>114.38679600677303</v>
      </c>
      <c r="D70" s="9">
        <f t="shared" si="6"/>
        <v>116.36845120107543</v>
      </c>
      <c r="F70" s="8">
        <f aca="true" t="shared" si="9" ref="F70:F133">G69+H69</f>
        <v>123.8396167043192</v>
      </c>
      <c r="G70" s="8">
        <f t="shared" si="7"/>
        <v>123.36697566944187</v>
      </c>
      <c r="H70" s="8">
        <f t="shared" si="8"/>
        <v>0.06134718246690202</v>
      </c>
    </row>
    <row r="71" spans="1:8" ht="13.5">
      <c r="A71">
        <v>68</v>
      </c>
      <c r="B71" s="8">
        <f t="shared" si="5"/>
        <v>113.89316740917994</v>
      </c>
      <c r="D71" s="9">
        <f t="shared" si="6"/>
        <v>115.97212016221496</v>
      </c>
      <c r="F71" s="8">
        <f t="shared" si="9"/>
        <v>123.42832285190877</v>
      </c>
      <c r="G71" s="8">
        <f t="shared" si="7"/>
        <v>122.95156507977232</v>
      </c>
      <c r="H71" s="8">
        <f t="shared" si="8"/>
        <v>0.03750929386007949</v>
      </c>
    </row>
    <row r="72" spans="1:8" ht="13.5">
      <c r="A72">
        <v>69</v>
      </c>
      <c r="B72" s="8">
        <f t="shared" si="5"/>
        <v>113.38261212717717</v>
      </c>
      <c r="D72" s="9">
        <f t="shared" si="6"/>
        <v>115.55632961160796</v>
      </c>
      <c r="F72" s="8">
        <f t="shared" si="9"/>
        <v>122.9890743736324</v>
      </c>
      <c r="G72" s="8">
        <f t="shared" si="7"/>
        <v>122.50875126130964</v>
      </c>
      <c r="H72" s="8">
        <f t="shared" si="8"/>
        <v>0.013493138243941431</v>
      </c>
    </row>
    <row r="73" spans="1:8" ht="13.5">
      <c r="A73">
        <v>70</v>
      </c>
      <c r="B73" s="8">
        <f t="shared" si="5"/>
        <v>112.8557521937308</v>
      </c>
      <c r="D73" s="9">
        <f t="shared" si="6"/>
        <v>115.12158611472181</v>
      </c>
      <c r="F73" s="8">
        <f t="shared" si="9"/>
        <v>122.52224439955359</v>
      </c>
      <c r="G73" s="8">
        <f t="shared" si="7"/>
        <v>122.03891978926244</v>
      </c>
      <c r="H73" s="8">
        <f t="shared" si="8"/>
        <v>-0.010673092270615846</v>
      </c>
    </row>
    <row r="74" spans="1:8" ht="13.5">
      <c r="A74">
        <v>71</v>
      </c>
      <c r="B74" s="8">
        <f t="shared" si="5"/>
        <v>112.31322950651317</v>
      </c>
      <c r="D74" s="9">
        <f t="shared" si="6"/>
        <v>114.6684193305236</v>
      </c>
      <c r="F74" s="8">
        <f t="shared" si="9"/>
        <v>122.02824669699181</v>
      </c>
      <c r="G74" s="8">
        <f t="shared" si="7"/>
        <v>121.54249583746787</v>
      </c>
      <c r="H74" s="8">
        <f t="shared" si="8"/>
        <v>-0.03496063524681348</v>
      </c>
    </row>
    <row r="75" spans="1:8" ht="13.5">
      <c r="A75">
        <v>72</v>
      </c>
      <c r="B75" s="8">
        <f t="shared" si="5"/>
        <v>111.75570504584947</v>
      </c>
      <c r="D75" s="9">
        <f t="shared" si="6"/>
        <v>114.19738136572153</v>
      </c>
      <c r="F75" s="8">
        <f t="shared" si="9"/>
        <v>121.50753520222105</v>
      </c>
      <c r="G75" s="8">
        <f t="shared" si="7"/>
        <v>121.01994369440247</v>
      </c>
      <c r="H75" s="8">
        <f t="shared" si="8"/>
        <v>-0.05934021063774266</v>
      </c>
    </row>
    <row r="76" spans="1:8" ht="13.5">
      <c r="A76">
        <v>73</v>
      </c>
      <c r="B76" s="8">
        <f t="shared" si="5"/>
        <v>111.18385806941494</v>
      </c>
      <c r="D76" s="9">
        <f t="shared" si="6"/>
        <v>113.70904610174712</v>
      </c>
      <c r="F76" s="8">
        <f t="shared" si="9"/>
        <v>120.96060348376473</v>
      </c>
      <c r="G76" s="8">
        <f t="shared" si="7"/>
        <v>120.47176621304723</v>
      </c>
      <c r="H76" s="8">
        <f t="shared" si="8"/>
        <v>-0.08378207417361748</v>
      </c>
    </row>
    <row r="77" spans="1:8" ht="13.5">
      <c r="A77">
        <v>74</v>
      </c>
      <c r="B77" s="8">
        <f t="shared" si="5"/>
        <v>110.59838528466409</v>
      </c>
      <c r="D77" s="9">
        <f t="shared" si="6"/>
        <v>113.20400849528069</v>
      </c>
      <c r="F77" s="8">
        <f t="shared" si="9"/>
        <v>120.38798413887362</v>
      </c>
      <c r="G77" s="8">
        <f t="shared" si="7"/>
        <v>119.89850419616313</v>
      </c>
      <c r="H77" s="8">
        <f t="shared" si="8"/>
        <v>-0.10825607130914165</v>
      </c>
    </row>
    <row r="78" spans="1:8" ht="13.5">
      <c r="A78">
        <v>75</v>
      </c>
      <c r="B78" s="8">
        <f t="shared" si="5"/>
        <v>110</v>
      </c>
      <c r="D78" s="9">
        <f t="shared" si="6"/>
        <v>112.68288385315738</v>
      </c>
      <c r="F78" s="8">
        <f t="shared" si="9"/>
        <v>119.79024812485399</v>
      </c>
      <c r="G78" s="8">
        <f t="shared" si="7"/>
        <v>119.30073571861128</v>
      </c>
      <c r="H78" s="8">
        <f t="shared" si="8"/>
        <v>-0.13273169162127718</v>
      </c>
    </row>
    <row r="79" spans="1:8" ht="13.5">
      <c r="A79">
        <v>76</v>
      </c>
      <c r="B79" s="8">
        <f t="shared" si="5"/>
        <v>109.38943125571782</v>
      </c>
      <c r="D79" s="9">
        <f t="shared" si="6"/>
        <v>112.14630708252591</v>
      </c>
      <c r="F79" s="8">
        <f t="shared" si="9"/>
        <v>119.16800402699</v>
      </c>
      <c r="G79" s="8">
        <f t="shared" si="7"/>
        <v>118.67907538842638</v>
      </c>
      <c r="H79" s="8">
        <f t="shared" si="8"/>
        <v>-0.15717812354945807</v>
      </c>
    </row>
    <row r="80" spans="1:8" ht="13.5">
      <c r="A80">
        <v>77</v>
      </c>
      <c r="B80" s="8">
        <f t="shared" si="5"/>
        <v>108.76742293578155</v>
      </c>
      <c r="D80" s="9">
        <f t="shared" si="6"/>
        <v>111.5949319171643</v>
      </c>
      <c r="F80" s="8">
        <f t="shared" si="9"/>
        <v>118.52189726487693</v>
      </c>
      <c r="G80" s="8">
        <f t="shared" si="7"/>
        <v>118.03417354842216</v>
      </c>
      <c r="H80" s="8">
        <f t="shared" si="8"/>
        <v>-0.1815643093721963</v>
      </c>
    </row>
    <row r="81" spans="1:8" ht="13.5">
      <c r="A81">
        <v>78</v>
      </c>
      <c r="B81" s="8">
        <f t="shared" si="5"/>
        <v>108.13473286151601</v>
      </c>
      <c r="D81" s="9">
        <f t="shared" si="6"/>
        <v>111.02943012088775</v>
      </c>
      <c r="F81" s="8">
        <f t="shared" si="9"/>
        <v>117.85260923904997</v>
      </c>
      <c r="G81" s="8">
        <f t="shared" si="7"/>
        <v>117.36671542017326</v>
      </c>
      <c r="H81" s="8">
        <f t="shared" si="8"/>
        <v>-0.20585900031603127</v>
      </c>
    </row>
    <row r="82" spans="1:8" ht="13.5">
      <c r="A82">
        <v>79</v>
      </c>
      <c r="B82" s="8">
        <f t="shared" si="5"/>
        <v>107.49213186831824</v>
      </c>
      <c r="D82" s="9">
        <f t="shared" si="6"/>
        <v>110.45049066901342</v>
      </c>
      <c r="F82" s="8">
        <f t="shared" si="9"/>
        <v>117.16085641985724</v>
      </c>
      <c r="G82" s="8">
        <f t="shared" si="7"/>
        <v>116.6774201922803</v>
      </c>
      <c r="H82" s="8">
        <f t="shared" si="8"/>
        <v>-0.23003081169487818</v>
      </c>
    </row>
    <row r="83" spans="1:8" ht="13.5">
      <c r="A83">
        <v>80</v>
      </c>
      <c r="B83" s="8">
        <f t="shared" si="5"/>
        <v>106.84040286651337</v>
      </c>
      <c r="D83" s="9">
        <f t="shared" si="6"/>
        <v>109.85881890887438</v>
      </c>
      <c r="F83" s="8">
        <f t="shared" si="9"/>
        <v>116.44738938058542</v>
      </c>
      <c r="G83" s="8">
        <f t="shared" si="7"/>
        <v>115.9670400548818</v>
      </c>
      <c r="H83" s="8">
        <f t="shared" si="8"/>
        <v>-0.25404827798005863</v>
      </c>
    </row>
    <row r="84" spans="1:8" ht="13.5">
      <c r="A84">
        <v>81</v>
      </c>
      <c r="B84" s="8">
        <f t="shared" si="5"/>
        <v>106.18033988749895</v>
      </c>
      <c r="D84" s="9">
        <f t="shared" si="6"/>
        <v>109.25513570040219</v>
      </c>
      <c r="F84" s="8">
        <f t="shared" si="9"/>
        <v>115.71299177690175</v>
      </c>
      <c r="G84" s="8">
        <f t="shared" si="7"/>
        <v>115.2363591824316</v>
      </c>
      <c r="H84" s="8">
        <f t="shared" si="8"/>
        <v>-0.2778799077035661</v>
      </c>
    </row>
    <row r="85" spans="1:8" ht="13.5">
      <c r="A85">
        <v>82</v>
      </c>
      <c r="B85" s="8">
        <f t="shared" si="5"/>
        <v>105.51274711634</v>
      </c>
      <c r="D85" s="9">
        <f t="shared" si="6"/>
        <v>108.64017653782155</v>
      </c>
      <c r="F85" s="8">
        <f t="shared" si="9"/>
        <v>114.95847927472803</v>
      </c>
      <c r="G85" s="8">
        <f t="shared" si="7"/>
        <v>114.48619266680862</v>
      </c>
      <c r="H85" s="8">
        <f t="shared" si="8"/>
        <v>-0.3014942380995367</v>
      </c>
    </row>
    <row r="86" spans="1:8" ht="13.5">
      <c r="A86">
        <v>83</v>
      </c>
      <c r="B86" s="8">
        <f t="shared" si="5"/>
        <v>104.83843791199335</v>
      </c>
      <c r="D86" s="9">
        <f t="shared" si="6"/>
        <v>108.01469065352525</v>
      </c>
      <c r="F86" s="8">
        <f t="shared" si="9"/>
        <v>114.18469842870908</v>
      </c>
      <c r="G86" s="8">
        <f t="shared" si="7"/>
        <v>113.7173854028733</v>
      </c>
      <c r="H86" s="8">
        <f t="shared" si="8"/>
        <v>-0.3248598893913256</v>
      </c>
    </row>
    <row r="87" spans="1:8" ht="13.5">
      <c r="A87">
        <v>84</v>
      </c>
      <c r="B87" s="8">
        <f t="shared" si="5"/>
        <v>104.15823381635519</v>
      </c>
      <c r="D87" s="9">
        <f t="shared" si="6"/>
        <v>107.37944010521888</v>
      </c>
      <c r="F87" s="8">
        <f t="shared" si="9"/>
        <v>113.39252551348198</v>
      </c>
      <c r="G87" s="8">
        <f t="shared" si="7"/>
        <v>112.93081092862565</v>
      </c>
      <c r="H87" s="8">
        <f t="shared" si="8"/>
        <v>-0.3479456186341422</v>
      </c>
    </row>
    <row r="88" spans="1:8" ht="13.5">
      <c r="A88">
        <v>85</v>
      </c>
      <c r="B88" s="8">
        <f t="shared" si="5"/>
        <v>103.4729635533386</v>
      </c>
      <c r="D88" s="9">
        <f t="shared" si="6"/>
        <v>106.73519884744614</v>
      </c>
      <c r="F88" s="8">
        <f t="shared" si="9"/>
        <v>112.5828653099915</v>
      </c>
      <c r="G88" s="8">
        <f t="shared" si="7"/>
        <v>112.12737022215886</v>
      </c>
      <c r="H88" s="8">
        <f t="shared" si="8"/>
        <v>-0.37072037302577443</v>
      </c>
    </row>
    <row r="89" spans="1:8" ht="13.5">
      <c r="A89">
        <v>86</v>
      </c>
      <c r="B89" s="8">
        <f t="shared" si="5"/>
        <v>102.78346201920131</v>
      </c>
      <c r="D89" s="9">
        <f t="shared" si="6"/>
        <v>106.08275178862463</v>
      </c>
      <c r="F89" s="8">
        <f t="shared" si="9"/>
        <v>111.75664984913308</v>
      </c>
      <c r="G89" s="8">
        <f t="shared" si="7"/>
        <v>111.30799045763649</v>
      </c>
      <c r="H89" s="8">
        <f t="shared" si="8"/>
        <v>-0.393153342600604</v>
      </c>
    </row>
    <row r="90" spans="1:8" ht="13.5">
      <c r="A90">
        <v>87</v>
      </c>
      <c r="B90" s="8">
        <f t="shared" si="5"/>
        <v>102.09056926535307</v>
      </c>
      <c r="D90" s="9">
        <f t="shared" si="6"/>
        <v>105.42289383473997</v>
      </c>
      <c r="F90" s="8">
        <f t="shared" si="9"/>
        <v>110.9148371150359</v>
      </c>
      <c r="G90" s="8">
        <f t="shared" si="7"/>
        <v>110.47362372255175</v>
      </c>
      <c r="H90" s="8">
        <f t="shared" si="8"/>
        <v>-0.41521401222481097</v>
      </c>
    </row>
    <row r="91" spans="1:8" ht="13.5">
      <c r="A91">
        <v>88</v>
      </c>
      <c r="B91" s="8">
        <f t="shared" si="5"/>
        <v>101.39512947488251</v>
      </c>
      <c r="D91" s="9">
        <f t="shared" si="6"/>
        <v>104.75642892086259</v>
      </c>
      <c r="F91" s="8">
        <f t="shared" si="9"/>
        <v>110.05840971032694</v>
      </c>
      <c r="G91" s="8">
        <f t="shared" si="7"/>
        <v>109.6252456985547</v>
      </c>
      <c r="H91" s="8">
        <f t="shared" si="8"/>
        <v>-0.43687221281342253</v>
      </c>
    </row>
    <row r="92" spans="1:8" ht="13.5">
      <c r="A92">
        <v>89</v>
      </c>
      <c r="B92" s="8">
        <f t="shared" si="5"/>
        <v>100.69798993405001</v>
      </c>
      <c r="D92" s="9">
        <f t="shared" si="6"/>
        <v>104.08416903166658</v>
      </c>
      <c r="F92" s="8">
        <f t="shared" si="9"/>
        <v>109.18837348574128</v>
      </c>
      <c r="G92" s="8">
        <f t="shared" si="7"/>
        <v>108.76385430815671</v>
      </c>
      <c r="H92" s="8">
        <f t="shared" si="8"/>
        <v>-0.45809817169265127</v>
      </c>
    </row>
    <row r="93" spans="1:8" ht="13.5">
      <c r="A93">
        <v>90</v>
      </c>
      <c r="B93" s="8">
        <f t="shared" si="5"/>
        <v>100</v>
      </c>
      <c r="D93" s="9">
        <f t="shared" si="6"/>
        <v>103.40693321214327</v>
      </c>
      <c r="F93" s="8">
        <f t="shared" si="9"/>
        <v>108.30575613646405</v>
      </c>
      <c r="G93" s="8">
        <f t="shared" si="7"/>
        <v>107.89046832964085</v>
      </c>
      <c r="H93" s="8">
        <f t="shared" si="8"/>
        <v>-0.4788625620338115</v>
      </c>
    </row>
    <row r="94" spans="1:8" ht="13.5">
      <c r="A94">
        <v>91</v>
      </c>
      <c r="B94" s="8">
        <f t="shared" si="5"/>
        <v>99.30201006594999</v>
      </c>
      <c r="D94" s="9">
        <f t="shared" si="6"/>
        <v>102.72554656971462</v>
      </c>
      <c r="F94" s="8">
        <f t="shared" si="9"/>
        <v>107.41160576760704</v>
      </c>
      <c r="G94" s="8">
        <f t="shared" si="7"/>
        <v>107.0061259825242</v>
      </c>
      <c r="H94" s="8">
        <f t="shared" si="8"/>
        <v>-0.4991365512879538</v>
      </c>
    </row>
    <row r="95" spans="1:8" ht="13.5">
      <c r="A95">
        <v>92</v>
      </c>
      <c r="B95" s="8">
        <f t="shared" si="5"/>
        <v>98.6048705251175</v>
      </c>
      <c r="D95" s="9">
        <f t="shared" si="6"/>
        <v>102.0408392689617</v>
      </c>
      <c r="F95" s="8">
        <f t="shared" si="9"/>
        <v>106.50698943123625</v>
      </c>
      <c r="G95" s="8">
        <f t="shared" si="7"/>
        <v>106.1118834859303</v>
      </c>
      <c r="H95" s="8">
        <f t="shared" si="8"/>
        <v>-0.5188918485532505</v>
      </c>
    </row>
    <row r="96" spans="1:8" ht="13.5">
      <c r="A96">
        <v>93</v>
      </c>
      <c r="B96" s="8">
        <f t="shared" si="5"/>
        <v>97.90943073464693</v>
      </c>
      <c r="D96" s="9">
        <f t="shared" si="6"/>
        <v>101.35364552019287</v>
      </c>
      <c r="F96" s="8">
        <f t="shared" si="9"/>
        <v>105.59299163737705</v>
      </c>
      <c r="G96" s="8">
        <f t="shared" si="7"/>
        <v>105.20881359224055</v>
      </c>
      <c r="H96" s="8">
        <f t="shared" si="8"/>
        <v>-0.538100750810076</v>
      </c>
    </row>
    <row r="97" spans="1:8" ht="13.5">
      <c r="A97">
        <v>94</v>
      </c>
      <c r="B97" s="8">
        <f t="shared" si="5"/>
        <v>97.21653798079869</v>
      </c>
      <c r="D97" s="9">
        <f t="shared" si="6"/>
        <v>100.6648025630837</v>
      </c>
      <c r="F97" s="8">
        <f t="shared" si="9"/>
        <v>104.67071284143047</v>
      </c>
      <c r="G97" s="8">
        <f t="shared" si="7"/>
        <v>104.29800409839888</v>
      </c>
      <c r="H97" s="8">
        <f t="shared" si="8"/>
        <v>-0.5567361879616557</v>
      </c>
    </row>
    <row r="98" spans="1:8" ht="13.5">
      <c r="A98">
        <v>95</v>
      </c>
      <c r="B98" s="8">
        <f t="shared" si="5"/>
        <v>96.52703644666138</v>
      </c>
      <c r="D98" s="9">
        <f t="shared" si="6"/>
        <v>99.9751496466267</v>
      </c>
      <c r="F98" s="8">
        <f t="shared" si="9"/>
        <v>103.74126791043722</v>
      </c>
      <c r="G98" s="8">
        <f t="shared" si="7"/>
        <v>103.38055633724842</v>
      </c>
      <c r="H98" s="8">
        <f t="shared" si="8"/>
        <v>-0.5747717666210956</v>
      </c>
    </row>
    <row r="99" spans="1:8" ht="13.5">
      <c r="A99">
        <v>96</v>
      </c>
      <c r="B99" s="8">
        <f t="shared" si="5"/>
        <v>95.84176618364482</v>
      </c>
      <c r="D99" s="9">
        <f t="shared" si="6"/>
        <v>99.28552700663364</v>
      </c>
      <c r="F99" s="8">
        <f t="shared" si="9"/>
        <v>102.80578457062732</v>
      </c>
      <c r="G99" s="8">
        <f t="shared" si="7"/>
        <v>102.4575836512782</v>
      </c>
      <c r="H99" s="8">
        <f t="shared" si="8"/>
        <v>-0.592181812588552</v>
      </c>
    </row>
    <row r="100" spans="1:8" ht="13.5">
      <c r="A100">
        <v>97</v>
      </c>
      <c r="B100" s="8">
        <f t="shared" si="5"/>
        <v>95.16156208800665</v>
      </c>
      <c r="D100" s="9">
        <f t="shared" si="6"/>
        <v>98.59677484203588</v>
      </c>
      <c r="F100" s="8">
        <f t="shared" si="9"/>
        <v>101.86540183868965</v>
      </c>
      <c r="G100" s="8">
        <f t="shared" si="7"/>
        <v>101.53020985115549</v>
      </c>
      <c r="H100" s="8">
        <f t="shared" si="8"/>
        <v>-0.6089414119652597</v>
      </c>
    </row>
    <row r="101" spans="1:8" ht="13.5">
      <c r="A101">
        <v>98</v>
      </c>
      <c r="B101" s="8">
        <f t="shared" si="5"/>
        <v>94.48725288366002</v>
      </c>
      <c r="D101" s="9">
        <f t="shared" si="6"/>
        <v>97.90973229123004</v>
      </c>
      <c r="F101" s="8">
        <f t="shared" si="9"/>
        <v>100.92126843919023</v>
      </c>
      <c r="G101" s="8">
        <f t="shared" si="7"/>
        <v>100.59956766141372</v>
      </c>
      <c r="H101" s="8">
        <f t="shared" si="8"/>
        <v>-0.6250264508540855</v>
      </c>
    </row>
    <row r="102" spans="1:8" ht="13.5">
      <c r="A102">
        <v>99</v>
      </c>
      <c r="B102" s="8">
        <f t="shared" si="5"/>
        <v>93.81966011250104</v>
      </c>
      <c r="D102" s="9">
        <f t="shared" si="6"/>
        <v>97.22523640971605</v>
      </c>
      <c r="F102" s="8">
        <f t="shared" si="9"/>
        <v>99.97454121055964</v>
      </c>
      <c r="G102" s="8">
        <f t="shared" si="7"/>
        <v>99.66679715565671</v>
      </c>
      <c r="H102" s="8">
        <f t="shared" si="8"/>
        <v>-0.6404136535992314</v>
      </c>
    </row>
    <row r="103" spans="1:8" ht="13.5">
      <c r="A103">
        <v>100</v>
      </c>
      <c r="B103" s="8">
        <f t="shared" si="5"/>
        <v>93.15959713348663</v>
      </c>
      <c r="D103" s="9">
        <f t="shared" si="6"/>
        <v>96.54412115027306</v>
      </c>
      <c r="F103" s="8">
        <f t="shared" si="9"/>
        <v>99.02638350205748</v>
      </c>
      <c r="G103" s="8">
        <f t="shared" si="7"/>
        <v>98.73304418362893</v>
      </c>
      <c r="H103" s="8">
        <f t="shared" si="8"/>
        <v>-0.6550806195206585</v>
      </c>
    </row>
    <row r="104" spans="1:8" ht="13.5">
      <c r="A104">
        <v>101</v>
      </c>
      <c r="B104" s="8">
        <f t="shared" si="5"/>
        <v>92.50786813168176</v>
      </c>
      <c r="D104" s="9">
        <f t="shared" si="6"/>
        <v>95.86721634691577</v>
      </c>
      <c r="F104" s="8">
        <f t="shared" si="9"/>
        <v>98.07796356410827</v>
      </c>
      <c r="G104" s="8">
        <f t="shared" si="7"/>
        <v>97.79945879248694</v>
      </c>
      <c r="H104" s="8">
        <f t="shared" si="8"/>
        <v>-0.6690058581017251</v>
      </c>
    </row>
    <row r="105" spans="1:8" ht="13.5">
      <c r="A105">
        <v>102</v>
      </c>
      <c r="B105" s="8">
        <f t="shared" si="5"/>
        <v>91.865267138484</v>
      </c>
      <c r="D105" s="9">
        <f t="shared" si="6"/>
        <v>95.19534670386896</v>
      </c>
      <c r="F105" s="8">
        <f t="shared" si="9"/>
        <v>97.13045293438522</v>
      </c>
      <c r="G105" s="8">
        <f t="shared" si="7"/>
        <v>96.86719364459015</v>
      </c>
      <c r="H105" s="8">
        <f t="shared" si="8"/>
        <v>-0.6821688225914788</v>
      </c>
    </row>
    <row r="106" spans="1:8" ht="13.5">
      <c r="A106">
        <v>103</v>
      </c>
      <c r="B106" s="8">
        <f t="shared" si="5"/>
        <v>91.23257706421846</v>
      </c>
      <c r="D106" s="9">
        <f t="shared" si="6"/>
        <v>94.52933079079197</v>
      </c>
      <c r="F106" s="8">
        <f t="shared" si="9"/>
        <v>96.18502482199867</v>
      </c>
      <c r="G106" s="8">
        <f t="shared" si="7"/>
        <v>95.93740243410964</v>
      </c>
      <c r="H106" s="8">
        <f t="shared" si="8"/>
        <v>-0.6945499419859299</v>
      </c>
    </row>
    <row r="107" spans="1:8" ht="13.5">
      <c r="A107">
        <v>104</v>
      </c>
      <c r="B107" s="8">
        <f t="shared" si="5"/>
        <v>90.61056874428218</v>
      </c>
      <c r="D107" s="9">
        <f t="shared" si="6"/>
        <v>93.86998004547728</v>
      </c>
      <c r="F107" s="8">
        <f t="shared" si="9"/>
        <v>95.24285249212372</v>
      </c>
      <c r="G107" s="8">
        <f t="shared" si="7"/>
        <v>95.01123830473165</v>
      </c>
      <c r="H107" s="8">
        <f t="shared" si="8"/>
        <v>-0.7061306513555331</v>
      </c>
    </row>
    <row r="108" spans="1:8" ht="13.5">
      <c r="A108">
        <v>105</v>
      </c>
      <c r="B108" s="8">
        <f t="shared" si="5"/>
        <v>90</v>
      </c>
      <c r="D108" s="9">
        <f t="shared" si="6"/>
        <v>93.21809778523826</v>
      </c>
      <c r="F108" s="8">
        <f t="shared" si="9"/>
        <v>94.30510765337611</v>
      </c>
      <c r="G108" s="8">
        <f t="shared" si="7"/>
        <v>94.0898522707073</v>
      </c>
      <c r="H108" s="8">
        <f t="shared" si="8"/>
        <v>-0.716893420488974</v>
      </c>
    </row>
    <row r="109" spans="1:8" ht="13.5">
      <c r="A109">
        <v>106</v>
      </c>
      <c r="B109" s="8">
        <f t="shared" si="5"/>
        <v>89.40161471533591</v>
      </c>
      <c r="D109" s="9">
        <f t="shared" si="6"/>
        <v>92.57447822819061</v>
      </c>
      <c r="F109" s="8">
        <f t="shared" si="9"/>
        <v>93.37295885021832</v>
      </c>
      <c r="G109" s="8">
        <f t="shared" si="7"/>
        <v>93.17439164347421</v>
      </c>
      <c r="H109" s="8">
        <f t="shared" si="8"/>
        <v>-0.7268217808261797</v>
      </c>
    </row>
    <row r="110" spans="1:8" ht="13.5">
      <c r="A110">
        <v>107</v>
      </c>
      <c r="B110" s="8">
        <f t="shared" si="5"/>
        <v>88.81614193058506</v>
      </c>
      <c r="D110" s="9">
        <f t="shared" si="6"/>
        <v>91.93990552561968</v>
      </c>
      <c r="F110" s="8">
        <f t="shared" si="9"/>
        <v>92.44756986264802</v>
      </c>
      <c r="G110" s="8">
        <f t="shared" si="7"/>
        <v>92.26599846604488</v>
      </c>
      <c r="H110" s="8">
        <f t="shared" si="8"/>
        <v>-0.7359003506563372</v>
      </c>
    </row>
    <row r="111" spans="1:8" ht="13.5">
      <c r="A111">
        <v>108</v>
      </c>
      <c r="B111" s="8">
        <f t="shared" si="5"/>
        <v>88.24429495415055</v>
      </c>
      <c r="D111" s="9">
        <f t="shared" si="6"/>
        <v>91.31515280661276</v>
      </c>
      <c r="F111" s="8">
        <f t="shared" si="9"/>
        <v>91.53009811538854</v>
      </c>
      <c r="G111" s="8">
        <f t="shared" si="7"/>
        <v>91.36580795732664</v>
      </c>
      <c r="H111" s="8">
        <f t="shared" si="8"/>
        <v>-0.7441148585594323</v>
      </c>
    </row>
    <row r="112" spans="1:8" ht="13.5">
      <c r="A112">
        <v>109</v>
      </c>
      <c r="B112" s="8">
        <f t="shared" si="5"/>
        <v>87.68677049348685</v>
      </c>
      <c r="D112" s="9">
        <f t="shared" si="6"/>
        <v>90.70098123612031</v>
      </c>
      <c r="F112" s="8">
        <f t="shared" si="9"/>
        <v>90.62169309876721</v>
      </c>
      <c r="G112" s="8">
        <f t="shared" si="7"/>
        <v>90.47494696850319</v>
      </c>
      <c r="H112" s="8">
        <f t="shared" si="8"/>
        <v>-0.751452165072633</v>
      </c>
    </row>
    <row r="113" spans="1:8" ht="13.5">
      <c r="A113">
        <v>110</v>
      </c>
      <c r="B113" s="8">
        <f t="shared" si="5"/>
        <v>87.14424780626922</v>
      </c>
      <c r="D113" s="9">
        <f t="shared" si="6"/>
        <v>90.09813908759364</v>
      </c>
      <c r="F113" s="8">
        <f t="shared" si="9"/>
        <v>89.72349480343055</v>
      </c>
      <c r="G113" s="8">
        <f t="shared" si="7"/>
        <v>89.59453245357248</v>
      </c>
      <c r="H113" s="8">
        <f t="shared" si="8"/>
        <v>-0.7579002825655365</v>
      </c>
    </row>
    <row r="114" spans="1:8" ht="13.5">
      <c r="A114">
        <v>111</v>
      </c>
      <c r="B114" s="8">
        <f t="shared" si="5"/>
        <v>86.61738787282283</v>
      </c>
      <c r="D114" s="9">
        <f t="shared" si="6"/>
        <v>89.50736083132875</v>
      </c>
      <c r="F114" s="8">
        <f t="shared" si="9"/>
        <v>88.83663217100695</v>
      </c>
      <c r="G114" s="8">
        <f t="shared" si="7"/>
        <v>88.72566995609775</v>
      </c>
      <c r="H114" s="8">
        <f t="shared" si="8"/>
        <v>-0.7634483933109965</v>
      </c>
    </row>
    <row r="115" spans="1:8" ht="13.5">
      <c r="A115">
        <v>112</v>
      </c>
      <c r="B115" s="8">
        <f t="shared" si="5"/>
        <v>86.10683259082005</v>
      </c>
      <c r="D115" s="9">
        <f t="shared" si="6"/>
        <v>88.92936623962757</v>
      </c>
      <c r="F115" s="8">
        <f t="shared" si="9"/>
        <v>87.96222156278675</v>
      </c>
      <c r="G115" s="8">
        <f t="shared" si="7"/>
        <v>87.86945211418842</v>
      </c>
      <c r="H115" s="8">
        <f t="shared" si="8"/>
        <v>-0.768086865740913</v>
      </c>
    </row>
    <row r="116" spans="1:8" ht="13.5">
      <c r="A116">
        <v>113</v>
      </c>
      <c r="B116" s="8">
        <f t="shared" si="5"/>
        <v>85.61320399322699</v>
      </c>
      <c r="D116" s="9">
        <f t="shared" si="6"/>
        <v>88.36485950986608</v>
      </c>
      <c r="F116" s="8">
        <f t="shared" si="9"/>
        <v>87.10136524844751</v>
      </c>
      <c r="G116" s="8">
        <f t="shared" si="7"/>
        <v>87.02695718568648</v>
      </c>
      <c r="H116" s="8">
        <f t="shared" si="8"/>
        <v>-0.7718072688789641</v>
      </c>
    </row>
    <row r="117" spans="1:8" ht="13.5">
      <c r="A117">
        <v>114</v>
      </c>
      <c r="B117" s="8">
        <f t="shared" si="5"/>
        <v>85.13710349045212</v>
      </c>
      <c r="D117" s="9">
        <f t="shared" si="6"/>
        <v>87.81452840653827</v>
      </c>
      <c r="F117" s="8">
        <f t="shared" si="9"/>
        <v>86.25514991680753</v>
      </c>
      <c r="G117" s="8">
        <f t="shared" si="7"/>
        <v>86.19924759548974</v>
      </c>
      <c r="H117" s="8">
        <f t="shared" si="8"/>
        <v>-0.7746023849448532</v>
      </c>
    </row>
    <row r="118" spans="1:8" ht="13.5">
      <c r="A118">
        <v>115</v>
      </c>
      <c r="B118" s="8">
        <f t="shared" si="5"/>
        <v>84.67911113762044</v>
      </c>
      <c r="D118" s="9">
        <f t="shared" si="6"/>
        <v>87.27904342332104</v>
      </c>
      <c r="F118" s="8">
        <f t="shared" si="9"/>
        <v>85.42464521054488</v>
      </c>
      <c r="G118" s="8">
        <f t="shared" si="7"/>
        <v>85.38736850689867</v>
      </c>
      <c r="H118" s="8">
        <f t="shared" si="8"/>
        <v>-0.776466220127164</v>
      </c>
    </row>
    <row r="119" spans="1:8" ht="13.5">
      <c r="A119">
        <v>116</v>
      </c>
      <c r="B119" s="8">
        <f t="shared" si="5"/>
        <v>84.23978492786556</v>
      </c>
      <c r="D119" s="9">
        <f t="shared" si="6"/>
        <v>86.75905696618092</v>
      </c>
      <c r="F119" s="8">
        <f t="shared" si="9"/>
        <v>84.6109022867715</v>
      </c>
      <c r="G119" s="8">
        <f t="shared" si="7"/>
        <v>84.5923464188262</v>
      </c>
      <c r="H119" s="8">
        <f t="shared" si="8"/>
        <v>-0.7773940135244294</v>
      </c>
    </row>
    <row r="120" spans="1:8" ht="13.5">
      <c r="A120">
        <v>117</v>
      </c>
      <c r="B120" s="8">
        <f t="shared" si="5"/>
        <v>83.81966011250105</v>
      </c>
      <c r="D120" s="9">
        <f t="shared" si="6"/>
        <v>86.25520255851785</v>
      </c>
      <c r="F120" s="8">
        <f t="shared" si="9"/>
        <v>83.81495240530177</v>
      </c>
      <c r="G120" s="8">
        <f t="shared" si="7"/>
        <v>83.81518779066174</v>
      </c>
      <c r="H120" s="8">
        <f t="shared" si="8"/>
        <v>-0.7773822442564308</v>
      </c>
    </row>
    <row r="121" spans="1:8" ht="13.5">
      <c r="A121">
        <v>118</v>
      </c>
      <c r="B121" s="8">
        <f t="shared" si="5"/>
        <v>83.41924854889918</v>
      </c>
      <c r="D121" s="9">
        <f t="shared" si="6"/>
        <v>85.7680940693145</v>
      </c>
      <c r="F121" s="8">
        <f t="shared" si="9"/>
        <v>83.03780554640531</v>
      </c>
      <c r="G121" s="8">
        <f t="shared" si="7"/>
        <v>83.05687769653001</v>
      </c>
      <c r="H121" s="8">
        <f t="shared" si="8"/>
        <v>-0.7764286367501957</v>
      </c>
    </row>
    <row r="122" spans="1:8" ht="13.5">
      <c r="A122">
        <v>119</v>
      </c>
      <c r="B122" s="8">
        <f t="shared" si="5"/>
        <v>83.03903807687148</v>
      </c>
      <c r="D122" s="9">
        <f t="shared" si="6"/>
        <v>85.29832496523144</v>
      </c>
      <c r="F122" s="8">
        <f t="shared" si="9"/>
        <v>82.28044905977981</v>
      </c>
      <c r="G122" s="8">
        <f t="shared" si="7"/>
        <v>82.31837851063439</v>
      </c>
      <c r="H122" s="8">
        <f t="shared" si="8"/>
        <v>-0.7745321642074668</v>
      </c>
    </row>
    <row r="123" spans="1:8" ht="13.5">
      <c r="A123">
        <v>120</v>
      </c>
      <c r="B123" s="8">
        <f t="shared" si="5"/>
        <v>82.67949192431124</v>
      </c>
      <c r="D123" s="9">
        <f t="shared" si="6"/>
        <v>84.84646758755946</v>
      </c>
      <c r="F123" s="8">
        <f t="shared" si="9"/>
        <v>81.54384634642692</v>
      </c>
      <c r="G123" s="8">
        <f t="shared" si="7"/>
        <v>81.60062862532114</v>
      </c>
      <c r="H123" s="8">
        <f t="shared" si="8"/>
        <v>-0.7716930502627561</v>
      </c>
    </row>
    <row r="124" spans="1:8" ht="13.5">
      <c r="A124">
        <v>121</v>
      </c>
      <c r="B124" s="8">
        <f t="shared" si="5"/>
        <v>82.34104814282146</v>
      </c>
      <c r="D124" s="9">
        <f t="shared" si="6"/>
        <v>84.41307245490982</v>
      </c>
      <c r="F124" s="8">
        <f t="shared" si="9"/>
        <v>80.82893557505838</v>
      </c>
      <c r="G124" s="8">
        <f t="shared" si="7"/>
        <v>80.90454120344653</v>
      </c>
      <c r="H124" s="8">
        <f t="shared" si="8"/>
        <v>-0.7679127688433488</v>
      </c>
    </row>
    <row r="125" spans="1:8" ht="13.5">
      <c r="A125">
        <v>122</v>
      </c>
      <c r="B125" s="8">
        <f t="shared" si="5"/>
        <v>82.02411907401667</v>
      </c>
      <c r="D125" s="9">
        <f t="shared" si="6"/>
        <v>83.99866759249215</v>
      </c>
      <c r="F125" s="8">
        <f t="shared" si="9"/>
        <v>80.13662843460318</v>
      </c>
      <c r="G125" s="8">
        <f t="shared" si="7"/>
        <v>80.23100296657384</v>
      </c>
      <c r="H125" s="8">
        <f t="shared" si="8"/>
        <v>-0.7631940422448158</v>
      </c>
    </row>
    <row r="126" spans="1:8" ht="13.5">
      <c r="A126">
        <v>123</v>
      </c>
      <c r="B126" s="8">
        <f t="shared" si="5"/>
        <v>81.72909084714797</v>
      </c>
      <c r="D126" s="9">
        <f t="shared" si="6"/>
        <v>83.60375788879706</v>
      </c>
      <c r="F126" s="8">
        <f t="shared" si="9"/>
        <v>79.46780892432902</v>
      </c>
      <c r="G126" s="8">
        <f t="shared" si="7"/>
        <v>79.58087302046997</v>
      </c>
      <c r="H126" s="8">
        <f t="shared" si="8"/>
        <v>-0.7575408374377687</v>
      </c>
    </row>
    <row r="127" spans="1:8" ht="13.5">
      <c r="A127">
        <v>124</v>
      </c>
      <c r="B127" s="8">
        <f t="shared" si="5"/>
        <v>81.45632290866425</v>
      </c>
      <c r="D127" s="9">
        <f t="shared" si="6"/>
        <v>83.22882448046724</v>
      </c>
      <c r="F127" s="8">
        <f t="shared" si="9"/>
        <v>78.82333218303219</v>
      </c>
      <c r="G127" s="8">
        <f t="shared" si="7"/>
        <v>78.95498171931379</v>
      </c>
      <c r="H127" s="8">
        <f t="shared" si="8"/>
        <v>-0.7509583606236889</v>
      </c>
    </row>
    <row r="128" spans="1:8" ht="13.5">
      <c r="A128">
        <v>125</v>
      </c>
      <c r="B128" s="8">
        <f t="shared" si="5"/>
        <v>81.20614758428184</v>
      </c>
      <c r="D128" s="9">
        <f t="shared" si="6"/>
        <v>82.87432416610665</v>
      </c>
      <c r="F128" s="8">
        <f t="shared" si="9"/>
        <v>78.20402335869011</v>
      </c>
      <c r="G128" s="8">
        <f t="shared" si="7"/>
        <v>78.3541295699697</v>
      </c>
      <c r="H128" s="8">
        <f t="shared" si="8"/>
        <v>-0.7434530500597091</v>
      </c>
    </row>
    <row r="129" spans="1:8" ht="13.5">
      <c r="A129">
        <v>126</v>
      </c>
      <c r="B129" s="8">
        <f t="shared" si="5"/>
        <v>80.97886967409693</v>
      </c>
      <c r="D129" s="9">
        <f t="shared" si="6"/>
        <v>82.54068884974168</v>
      </c>
      <c r="F129" s="8">
        <f t="shared" si="9"/>
        <v>77.61067651990999</v>
      </c>
      <c r="G129" s="8">
        <f t="shared" si="7"/>
        <v>77.77908617761933</v>
      </c>
      <c r="H129" s="8">
        <f t="shared" si="8"/>
        <v>-0.7350325671742419</v>
      </c>
    </row>
    <row r="130" spans="1:8" ht="13.5">
      <c r="A130">
        <v>127</v>
      </c>
      <c r="B130" s="8">
        <f t="shared" si="5"/>
        <v>80.77476608123362</v>
      </c>
      <c r="D130" s="9">
        <f t="shared" si="6"/>
        <v>82.22832501461274</v>
      </c>
      <c r="F130" s="8">
        <f t="shared" si="9"/>
        <v>77.04405361044509</v>
      </c>
      <c r="G130" s="8">
        <f t="shared" si="7"/>
        <v>77.23058923398452</v>
      </c>
      <c r="H130" s="8">
        <f t="shared" si="8"/>
        <v>-0.7257057859972706</v>
      </c>
    </row>
    <row r="131" spans="1:8" ht="13.5">
      <c r="A131">
        <v>128</v>
      </c>
      <c r="B131" s="8">
        <f t="shared" si="5"/>
        <v>80.59408547448007</v>
      </c>
      <c r="D131" s="9">
        <f t="shared" si="6"/>
        <v>81.93761322793692</v>
      </c>
      <c r="F131" s="8">
        <f t="shared" si="9"/>
        <v>76.50488344798724</v>
      </c>
      <c r="G131" s="8">
        <f t="shared" si="7"/>
        <v>76.70934354931188</v>
      </c>
      <c r="H131" s="8">
        <f t="shared" si="8"/>
        <v>-0.7154827809310389</v>
      </c>
    </row>
    <row r="132" spans="1:8" ht="13.5">
      <c r="A132">
        <v>129</v>
      </c>
      <c r="B132" s="8">
        <f aca="true" t="shared" si="10" ref="B132:B195">100+20*SIN(2*PI()*A132/180)</f>
        <v>80.43704798532389</v>
      </c>
      <c r="D132" s="9">
        <f t="shared" si="6"/>
        <v>81.66890767724556</v>
      </c>
      <c r="F132" s="8">
        <f t="shared" si="9"/>
        <v>75.99386076838084</v>
      </c>
      <c r="G132" s="8">
        <f t="shared" si="7"/>
        <v>76.21602012922799</v>
      </c>
      <c r="H132" s="8">
        <f t="shared" si="8"/>
        <v>-0.7043748128886818</v>
      </c>
    </row>
    <row r="133" spans="1:8" ht="13.5">
      <c r="A133">
        <v>130</v>
      </c>
      <c r="B133" s="8">
        <f t="shared" si="10"/>
        <v>80.30384493975583</v>
      </c>
      <c r="D133" s="9">
        <f aca="true" t="shared" si="11" ref="D133:D196">B132*$E$2+(1-$E$2)*D132</f>
        <v>81.42253573886123</v>
      </c>
      <c r="F133" s="8">
        <f t="shared" si="9"/>
        <v>75.5116453163393</v>
      </c>
      <c r="G133" s="8">
        <f aca="true" t="shared" si="12" ref="G133:G196">$G$1*B133+(1-$G$1)*(G132+H132)</f>
        <v>75.75125529751013</v>
      </c>
      <c r="H133" s="8">
        <f aca="true" t="shared" si="13" ref="H133:H196">$G$2*(G133-G132)+(1-$G$2)*H132</f>
        <v>-0.6923943138301406</v>
      </c>
    </row>
    <row r="134" spans="1:8" ht="13.5">
      <c r="A134">
        <v>131</v>
      </c>
      <c r="B134" s="8">
        <f t="shared" si="10"/>
        <v>80.1946386251686</v>
      </c>
      <c r="D134" s="9">
        <f t="shared" si="11"/>
        <v>81.19879757904015</v>
      </c>
      <c r="F134" s="8">
        <f aca="true" t="shared" si="14" ref="F134:F197">G133+H133</f>
        <v>75.05886098367999</v>
      </c>
      <c r="G134" s="8">
        <f t="shared" si="12"/>
        <v>75.31564986575442</v>
      </c>
      <c r="H134" s="8">
        <f t="shared" si="13"/>
        <v>-0.6795548697264188</v>
      </c>
    </row>
    <row r="135" spans="1:8" ht="13.5">
      <c r="A135">
        <v>132</v>
      </c>
      <c r="B135" s="8">
        <f t="shared" si="10"/>
        <v>80.10956209263453</v>
      </c>
      <c r="D135" s="9">
        <f t="shared" si="11"/>
        <v>80.99796578826583</v>
      </c>
      <c r="F135" s="8">
        <f t="shared" si="14"/>
        <v>74.636094996028</v>
      </c>
      <c r="G135" s="8">
        <f t="shared" si="12"/>
        <v>74.90976835085833</v>
      </c>
      <c r="H135" s="8">
        <f t="shared" si="13"/>
        <v>-0.6658712019849025</v>
      </c>
    </row>
    <row r="136" spans="1:8" ht="13.5">
      <c r="A136">
        <v>133</v>
      </c>
      <c r="B136" s="8">
        <f t="shared" si="10"/>
        <v>80.04871899480352</v>
      </c>
      <c r="D136" s="9">
        <f t="shared" si="11"/>
        <v>80.82028504913957</v>
      </c>
      <c r="F136" s="8">
        <f t="shared" si="14"/>
        <v>74.24389714887343</v>
      </c>
      <c r="G136" s="8">
        <f t="shared" si="12"/>
        <v>74.53413824116993</v>
      </c>
      <c r="H136" s="8">
        <f t="shared" si="13"/>
        <v>-0.6513591473700774</v>
      </c>
    </row>
    <row r="137" spans="1:8" ht="13.5">
      <c r="A137">
        <v>134</v>
      </c>
      <c r="B137" s="8">
        <f t="shared" si="10"/>
        <v>80.01218345961809</v>
      </c>
      <c r="D137" s="9">
        <f t="shared" si="11"/>
        <v>80.66597183827236</v>
      </c>
      <c r="F137" s="8">
        <f t="shared" si="14"/>
        <v>73.88277909379985</v>
      </c>
      <c r="G137" s="8">
        <f t="shared" si="12"/>
        <v>74.18924931209077</v>
      </c>
      <c r="H137" s="8">
        <f t="shared" si="13"/>
        <v>-0.6360356364555315</v>
      </c>
    </row>
    <row r="138" spans="1:8" ht="13.5">
      <c r="A138">
        <v>135</v>
      </c>
      <c r="B138" s="8">
        <f t="shared" si="10"/>
        <v>80</v>
      </c>
      <c r="D138" s="9">
        <f t="shared" si="11"/>
        <v>80.53521416254151</v>
      </c>
      <c r="F138" s="8">
        <f t="shared" si="14"/>
        <v>73.55321367563523</v>
      </c>
      <c r="G138" s="8">
        <f t="shared" si="12"/>
        <v>73.87555299185347</v>
      </c>
      <c r="H138" s="8">
        <f t="shared" si="13"/>
        <v>-0.6199186706446198</v>
      </c>
    </row>
    <row r="139" spans="1:8" ht="13.5">
      <c r="A139">
        <v>136</v>
      </c>
      <c r="B139" s="8">
        <f t="shared" si="10"/>
        <v>80.01218345961809</v>
      </c>
      <c r="D139" s="9">
        <f t="shared" si="11"/>
        <v>80.42817133003321</v>
      </c>
      <c r="F139" s="8">
        <f t="shared" si="14"/>
        <v>73.25563432120884</v>
      </c>
      <c r="G139" s="8">
        <f t="shared" si="12"/>
        <v>73.5934617781293</v>
      </c>
      <c r="H139" s="8">
        <f t="shared" si="13"/>
        <v>-0.6030272977985973</v>
      </c>
    </row>
    <row r="140" spans="1:8" ht="13.5">
      <c r="A140">
        <v>137</v>
      </c>
      <c r="B140" s="8">
        <f t="shared" si="10"/>
        <v>80.04871899480352</v>
      </c>
      <c r="D140" s="9">
        <f t="shared" si="11"/>
        <v>80.34497375595019</v>
      </c>
      <c r="F140" s="8">
        <f t="shared" si="14"/>
        <v>72.99043448033069</v>
      </c>
      <c r="G140" s="8">
        <f t="shared" si="12"/>
        <v>73.34334870605433</v>
      </c>
      <c r="H140" s="8">
        <f t="shared" si="13"/>
        <v>-0.5853815865124158</v>
      </c>
    </row>
    <row r="141" spans="1:8" ht="13.5">
      <c r="A141">
        <v>138</v>
      </c>
      <c r="B141" s="8">
        <f t="shared" si="10"/>
        <v>80.10956209263453</v>
      </c>
      <c r="D141" s="9">
        <f t="shared" si="11"/>
        <v>80.28572280372086</v>
      </c>
      <c r="F141" s="8">
        <f t="shared" si="14"/>
        <v>72.75796711954192</v>
      </c>
      <c r="G141" s="8">
        <f t="shared" si="12"/>
        <v>73.12554686819654</v>
      </c>
      <c r="H141" s="8">
        <f t="shared" si="13"/>
        <v>-0.5670025990796845</v>
      </c>
    </row>
    <row r="142" spans="1:8" ht="13.5">
      <c r="A142">
        <v>139</v>
      </c>
      <c r="B142" s="8">
        <f t="shared" si="10"/>
        <v>80.1946386251686</v>
      </c>
      <c r="D142" s="9">
        <f t="shared" si="11"/>
        <v>80.2504906615036</v>
      </c>
      <c r="F142" s="8">
        <f t="shared" si="14"/>
        <v>72.55854426911685</v>
      </c>
      <c r="G142" s="8">
        <f t="shared" si="12"/>
        <v>72.94034898691943</v>
      </c>
      <c r="H142" s="8">
        <f t="shared" si="13"/>
        <v>-0.5479123631895556</v>
      </c>
    </row>
    <row r="143" spans="1:8" ht="13.5">
      <c r="A143">
        <v>140</v>
      </c>
      <c r="B143" s="8">
        <f t="shared" si="10"/>
        <v>80.30384493975583</v>
      </c>
      <c r="D143" s="9">
        <f t="shared" si="11"/>
        <v>80.2393202542366</v>
      </c>
      <c r="F143" s="8">
        <f t="shared" si="14"/>
        <v>72.39243662372988</v>
      </c>
      <c r="G143" s="8">
        <f t="shared" si="12"/>
        <v>72.78800703953118</v>
      </c>
      <c r="H143" s="8">
        <f t="shared" si="13"/>
        <v>-0.5281338423994903</v>
      </c>
    </row>
    <row r="144" spans="1:8" ht="13.5">
      <c r="A144">
        <v>141</v>
      </c>
      <c r="B144" s="8">
        <f t="shared" si="10"/>
        <v>80.43704798532389</v>
      </c>
      <c r="D144" s="9">
        <f t="shared" si="11"/>
        <v>80.25222519134044</v>
      </c>
      <c r="F144" s="8">
        <f t="shared" si="14"/>
        <v>72.2598731971317</v>
      </c>
      <c r="G144" s="8">
        <f t="shared" si="12"/>
        <v>72.6687319365413</v>
      </c>
      <c r="H144" s="8">
        <f t="shared" si="13"/>
        <v>-0.5076909054290095</v>
      </c>
    </row>
    <row r="145" spans="1:8" ht="13.5">
      <c r="A145">
        <v>142</v>
      </c>
      <c r="B145" s="8">
        <f t="shared" si="10"/>
        <v>80.59408547448007</v>
      </c>
      <c r="D145" s="9">
        <f t="shared" si="11"/>
        <v>80.28918975013714</v>
      </c>
      <c r="F145" s="8">
        <f t="shared" si="14"/>
        <v>72.16104103111229</v>
      </c>
      <c r="G145" s="8">
        <f t="shared" si="12"/>
        <v>72.58269325328068</v>
      </c>
      <c r="H145" s="8">
        <f t="shared" si="13"/>
        <v>-0.4866082943205903</v>
      </c>
    </row>
    <row r="146" spans="1:8" ht="13.5">
      <c r="A146">
        <v>143</v>
      </c>
      <c r="B146" s="8">
        <f t="shared" si="10"/>
        <v>80.77476608123362</v>
      </c>
      <c r="D146" s="9">
        <f t="shared" si="11"/>
        <v>80.35016889500574</v>
      </c>
      <c r="F146" s="8">
        <f t="shared" si="14"/>
        <v>72.09608495896009</v>
      </c>
      <c r="G146" s="8">
        <f t="shared" si="12"/>
        <v>72.53001901507376</v>
      </c>
      <c r="H146" s="8">
        <f t="shared" si="13"/>
        <v>-0.4649115915149067</v>
      </c>
    </row>
    <row r="147" spans="1:8" ht="13.5">
      <c r="A147">
        <v>144</v>
      </c>
      <c r="B147" s="8">
        <f t="shared" si="10"/>
        <v>80.97886967409693</v>
      </c>
      <c r="D147" s="9">
        <f t="shared" si="11"/>
        <v>80.43508833225131</v>
      </c>
      <c r="F147" s="8">
        <f t="shared" si="14"/>
        <v>72.06510742355886</v>
      </c>
      <c r="G147" s="8">
        <f t="shared" si="12"/>
        <v>72.51079553608575</v>
      </c>
      <c r="H147" s="8">
        <f t="shared" si="13"/>
        <v>-0.44262718588856187</v>
      </c>
    </row>
    <row r="148" spans="1:8" ht="13.5">
      <c r="A148">
        <v>145</v>
      </c>
      <c r="B148" s="8">
        <f t="shared" si="10"/>
        <v>81.20614758428184</v>
      </c>
      <c r="D148" s="9">
        <f t="shared" si="11"/>
        <v>80.54384460062043</v>
      </c>
      <c r="F148" s="8">
        <f t="shared" si="14"/>
        <v>72.06816835019718</v>
      </c>
      <c r="G148" s="8">
        <f t="shared" si="12"/>
        <v>72.52506731190141</v>
      </c>
      <c r="H148" s="8">
        <f t="shared" si="13"/>
        <v>-0.4197822378033509</v>
      </c>
    </row>
    <row r="149" spans="1:8" ht="13.5">
      <c r="A149">
        <v>146</v>
      </c>
      <c r="B149" s="8">
        <f t="shared" si="10"/>
        <v>81.45632290866425</v>
      </c>
      <c r="D149" s="9">
        <f t="shared" si="11"/>
        <v>80.67630519735272</v>
      </c>
      <c r="F149" s="8">
        <f t="shared" si="14"/>
        <v>72.10528507409806</v>
      </c>
      <c r="G149" s="8">
        <f t="shared" si="12"/>
        <v>72.57283696582637</v>
      </c>
      <c r="H149" s="8">
        <f t="shared" si="13"/>
        <v>-0.39640464321693536</v>
      </c>
    </row>
    <row r="150" spans="1:8" ht="13.5">
      <c r="A150">
        <v>147</v>
      </c>
      <c r="B150" s="8">
        <f t="shared" si="10"/>
        <v>81.72909084714799</v>
      </c>
      <c r="D150" s="9">
        <f t="shared" si="11"/>
        <v>80.83230873961503</v>
      </c>
      <c r="F150" s="8">
        <f t="shared" si="14"/>
        <v>72.17643232260943</v>
      </c>
      <c r="G150" s="8">
        <f t="shared" si="12"/>
        <v>72.65406524883636</v>
      </c>
      <c r="H150" s="8">
        <f t="shared" si="13"/>
        <v>-0.372522996905589</v>
      </c>
    </row>
    <row r="151" spans="1:8" ht="13.5">
      <c r="A151">
        <v>148</v>
      </c>
      <c r="B151" s="8">
        <f t="shared" si="10"/>
        <v>82.02411907401665</v>
      </c>
      <c r="D151" s="9">
        <f t="shared" si="11"/>
        <v>81.01166516112161</v>
      </c>
      <c r="F151" s="8">
        <f t="shared" si="14"/>
        <v>72.28154225193077</v>
      </c>
      <c r="G151" s="8">
        <f t="shared" si="12"/>
        <v>72.76867109303505</v>
      </c>
      <c r="H151" s="8">
        <f t="shared" si="13"/>
        <v>-0.34816655485037495</v>
      </c>
    </row>
    <row r="152" spans="1:8" ht="13.5">
      <c r="A152">
        <v>149</v>
      </c>
      <c r="B152" s="8">
        <f t="shared" si="10"/>
        <v>82.34104814282145</v>
      </c>
      <c r="D152" s="9">
        <f t="shared" si="11"/>
        <v>81.21415594370063</v>
      </c>
      <c r="F152" s="8">
        <f t="shared" si="14"/>
        <v>72.42050453818467</v>
      </c>
      <c r="G152" s="8">
        <f t="shared" si="12"/>
        <v>72.91653171841651</v>
      </c>
      <c r="H152" s="8">
        <f t="shared" si="13"/>
        <v>-0.3233651958387834</v>
      </c>
    </row>
    <row r="153" spans="1:8" ht="13.5">
      <c r="A153">
        <v>150</v>
      </c>
      <c r="B153" s="8">
        <f t="shared" si="10"/>
        <v>82.67949192431124</v>
      </c>
      <c r="D153" s="9">
        <f t="shared" si="11"/>
        <v>81.4395343835248</v>
      </c>
      <c r="F153" s="8">
        <f t="shared" si="14"/>
        <v>72.59316652257772</v>
      </c>
      <c r="G153" s="8">
        <f t="shared" si="12"/>
        <v>73.0974827926644</v>
      </c>
      <c r="H153" s="8">
        <f t="shared" si="13"/>
        <v>-0.29814938233444993</v>
      </c>
    </row>
    <row r="154" spans="1:8" ht="13.5">
      <c r="A154">
        <v>151</v>
      </c>
      <c r="B154" s="8">
        <f t="shared" si="10"/>
        <v>83.03903807687148</v>
      </c>
      <c r="D154" s="9">
        <f t="shared" si="11"/>
        <v>81.6875258916821</v>
      </c>
      <c r="F154" s="8">
        <f t="shared" si="14"/>
        <v>72.79933341032995</v>
      </c>
      <c r="G154" s="8">
        <f t="shared" si="12"/>
        <v>73.31131864365702</v>
      </c>
      <c r="H154" s="8">
        <f t="shared" si="13"/>
        <v>-0.27255012066809625</v>
      </c>
    </row>
    <row r="155" spans="1:8" ht="13.5">
      <c r="A155">
        <v>152</v>
      </c>
      <c r="B155" s="8">
        <f t="shared" si="10"/>
        <v>83.41924854889916</v>
      </c>
      <c r="D155" s="9">
        <f t="shared" si="11"/>
        <v>81.95782832871998</v>
      </c>
      <c r="F155" s="8">
        <f t="shared" si="14"/>
        <v>73.03876852298892</v>
      </c>
      <c r="G155" s="8">
        <f t="shared" si="12"/>
        <v>73.55779252428444</v>
      </c>
      <c r="H155" s="8">
        <f t="shared" si="13"/>
        <v>-0.24659892060332042</v>
      </c>
    </row>
    <row r="156" spans="1:8" ht="13.5">
      <c r="A156">
        <v>153</v>
      </c>
      <c r="B156" s="8">
        <f t="shared" si="10"/>
        <v>83.81966011250105</v>
      </c>
      <c r="D156" s="9">
        <f t="shared" si="11"/>
        <v>82.25011237275582</v>
      </c>
      <c r="F156" s="8">
        <f t="shared" si="14"/>
        <v>73.31119360368112</v>
      </c>
      <c r="G156" s="8">
        <f t="shared" si="12"/>
        <v>73.83661692912212</v>
      </c>
      <c r="H156" s="8">
        <f t="shared" si="13"/>
        <v>-0.22032775433127047</v>
      </c>
    </row>
    <row r="157" spans="1:8" ht="13.5">
      <c r="A157">
        <v>154</v>
      </c>
      <c r="B157" s="8">
        <f t="shared" si="10"/>
        <v>84.23978492786557</v>
      </c>
      <c r="D157" s="9">
        <f t="shared" si="11"/>
        <v>82.56402192070487</v>
      </c>
      <c r="F157" s="8">
        <f t="shared" si="14"/>
        <v>73.61628917479085</v>
      </c>
      <c r="G157" s="8">
        <f t="shared" si="12"/>
        <v>74.14746396244458</v>
      </c>
      <c r="H157" s="8">
        <f t="shared" si="13"/>
        <v>-0.19376901494858392</v>
      </c>
    </row>
    <row r="158" spans="1:8" ht="13.5">
      <c r="A158">
        <v>155</v>
      </c>
      <c r="B158" s="8">
        <f t="shared" si="10"/>
        <v>84.67911113762044</v>
      </c>
      <c r="D158" s="9">
        <f t="shared" si="11"/>
        <v>82.89917452213702</v>
      </c>
      <c r="F158" s="8">
        <f t="shared" si="14"/>
        <v>73.95369494749599</v>
      </c>
      <c r="G158" s="8">
        <f t="shared" si="12"/>
        <v>74.48996575700221</v>
      </c>
      <c r="H158" s="8">
        <f t="shared" si="13"/>
        <v>-0.166955474473273</v>
      </c>
    </row>
    <row r="159" spans="1:8" ht="13.5">
      <c r="A159">
        <v>156</v>
      </c>
      <c r="B159" s="8">
        <f t="shared" si="10"/>
        <v>85.1371034904521</v>
      </c>
      <c r="D159" s="9">
        <f t="shared" si="11"/>
        <v>83.2551618452337</v>
      </c>
      <c r="F159" s="8">
        <f t="shared" si="14"/>
        <v>74.32301028252894</v>
      </c>
      <c r="G159" s="8">
        <f t="shared" si="12"/>
        <v>74.86371494292509</v>
      </c>
      <c r="H159" s="8">
        <f t="shared" si="13"/>
        <v>-0.13992024145346557</v>
      </c>
    </row>
    <row r="160" spans="1:8" ht="13.5">
      <c r="A160">
        <v>157</v>
      </c>
      <c r="B160" s="8">
        <f t="shared" si="10"/>
        <v>85.61320399322696</v>
      </c>
      <c r="D160" s="9">
        <f t="shared" si="11"/>
        <v>83.6315501742774</v>
      </c>
      <c r="F160" s="8">
        <f t="shared" si="14"/>
        <v>74.72379470147162</v>
      </c>
      <c r="G160" s="8">
        <f t="shared" si="12"/>
        <v>75.2682651660594</v>
      </c>
      <c r="H160" s="8">
        <f t="shared" si="13"/>
        <v>-0.1126967182240769</v>
      </c>
    </row>
    <row r="161" spans="1:8" ht="13.5">
      <c r="A161">
        <v>158</v>
      </c>
      <c r="B161" s="8">
        <f t="shared" si="10"/>
        <v>86.10683259082005</v>
      </c>
      <c r="D161" s="9">
        <f t="shared" si="11"/>
        <v>84.02788093806731</v>
      </c>
      <c r="F161" s="8">
        <f t="shared" si="14"/>
        <v>75.15556844783532</v>
      </c>
      <c r="G161" s="8">
        <f t="shared" si="12"/>
        <v>75.70313165498456</v>
      </c>
      <c r="H161" s="8">
        <f t="shared" si="13"/>
        <v>-0.08531855786661471</v>
      </c>
    </row>
    <row r="162" spans="1:8" ht="13.5">
      <c r="A162">
        <v>159</v>
      </c>
      <c r="B162" s="8">
        <f t="shared" si="10"/>
        <v>86.61738787282283</v>
      </c>
      <c r="D162" s="9">
        <f t="shared" si="11"/>
        <v>84.44367126861786</v>
      </c>
      <c r="F162" s="8">
        <f t="shared" si="14"/>
        <v>75.61781309711795</v>
      </c>
      <c r="G162" s="8">
        <f t="shared" si="12"/>
        <v>76.16779183590319</v>
      </c>
      <c r="H162" s="8">
        <f t="shared" si="13"/>
        <v>-0.05781962092735257</v>
      </c>
    </row>
    <row r="163" spans="1:8" ht="13.5">
      <c r="A163">
        <v>160</v>
      </c>
      <c r="B163" s="8">
        <f t="shared" si="10"/>
        <v>87.1442478062692</v>
      </c>
      <c r="D163" s="9">
        <f t="shared" si="11"/>
        <v>84.87841458945886</v>
      </c>
      <c r="F163" s="8">
        <f t="shared" si="14"/>
        <v>76.10997221497584</v>
      </c>
      <c r="G163" s="8">
        <f t="shared" si="12"/>
        <v>76.6616859945405</v>
      </c>
      <c r="H163" s="8">
        <f t="shared" si="13"/>
        <v>-0.03023393194911906</v>
      </c>
    </row>
    <row r="164" spans="1:8" ht="13.5">
      <c r="A164">
        <v>161</v>
      </c>
      <c r="B164" s="8">
        <f t="shared" si="10"/>
        <v>87.68677049348682</v>
      </c>
      <c r="D164" s="9">
        <f t="shared" si="11"/>
        <v>85.33158123282092</v>
      </c>
      <c r="F164" s="8">
        <f t="shared" si="14"/>
        <v>76.63145206259139</v>
      </c>
      <c r="G164" s="8">
        <f t="shared" si="12"/>
        <v>77.18421798413615</v>
      </c>
      <c r="H164" s="8">
        <f t="shared" si="13"/>
        <v>-0.002595635871880664</v>
      </c>
    </row>
    <row r="165" spans="1:8" ht="13.5">
      <c r="A165">
        <v>162</v>
      </c>
      <c r="B165" s="8">
        <f t="shared" si="10"/>
        <v>88.24429495415053</v>
      </c>
      <c r="D165" s="9">
        <f t="shared" si="11"/>
        <v>85.8026190849541</v>
      </c>
      <c r="F165" s="8">
        <f t="shared" si="14"/>
        <v>77.18162234826427</v>
      </c>
      <c r="G165" s="8">
        <f t="shared" si="12"/>
        <v>77.73475597855858</v>
      </c>
      <c r="H165" s="8">
        <f t="shared" si="13"/>
        <v>0.025061045642834737</v>
      </c>
    </row>
    <row r="166" spans="1:8" ht="13.5">
      <c r="A166">
        <v>163</v>
      </c>
      <c r="B166" s="8">
        <f t="shared" si="10"/>
        <v>88.81614193058505</v>
      </c>
      <c r="D166" s="9">
        <f t="shared" si="11"/>
        <v>86.29095425879339</v>
      </c>
      <c r="F166" s="8">
        <f t="shared" si="14"/>
        <v>77.75981702420141</v>
      </c>
      <c r="G166" s="8">
        <f t="shared" si="12"/>
        <v>78.31263326952059</v>
      </c>
      <c r="H166" s="8">
        <f t="shared" si="13"/>
        <v>0.052701857908793365</v>
      </c>
    </row>
    <row r="167" spans="1:8" ht="13.5">
      <c r="A167">
        <v>164</v>
      </c>
      <c r="B167" s="8">
        <f t="shared" si="10"/>
        <v>89.40161471533588</v>
      </c>
      <c r="D167" s="9">
        <f t="shared" si="11"/>
        <v>86.79599179315173</v>
      </c>
      <c r="F167" s="8">
        <f t="shared" si="14"/>
        <v>78.36533512742938</v>
      </c>
      <c r="G167" s="8">
        <f t="shared" si="12"/>
        <v>78.91714910682471</v>
      </c>
      <c r="H167" s="8">
        <f t="shared" si="13"/>
        <v>0.08029255687855971</v>
      </c>
    </row>
    <row r="168" spans="1:8" ht="13.5">
      <c r="A168">
        <v>165</v>
      </c>
      <c r="B168" s="8">
        <f t="shared" si="10"/>
        <v>89.99999999999999</v>
      </c>
      <c r="D168" s="9">
        <f t="shared" si="11"/>
        <v>87.31711637758858</v>
      </c>
      <c r="F168" s="8">
        <f t="shared" si="14"/>
        <v>78.99744166370327</v>
      </c>
      <c r="G168" s="8">
        <f t="shared" si="12"/>
        <v>79.5475695805181</v>
      </c>
      <c r="H168" s="8">
        <f t="shared" si="13"/>
        <v>0.10779895271930129</v>
      </c>
    </row>
    <row r="169" spans="1:8" ht="13.5">
      <c r="A169">
        <v>166</v>
      </c>
      <c r="B169" s="8">
        <f t="shared" si="10"/>
        <v>90.61056874428218</v>
      </c>
      <c r="D169" s="9">
        <f t="shared" si="11"/>
        <v>87.85369310207086</v>
      </c>
      <c r="F169" s="8">
        <f t="shared" si="14"/>
        <v>79.65536853323741</v>
      </c>
      <c r="G169" s="8">
        <f t="shared" si="12"/>
        <v>80.20312854378963</v>
      </c>
      <c r="H169" s="8">
        <f t="shared" si="13"/>
        <v>0.13518695324691277</v>
      </c>
    </row>
    <row r="170" spans="1:8" ht="13.5">
      <c r="A170">
        <v>167</v>
      </c>
      <c r="B170" s="8">
        <f t="shared" si="10"/>
        <v>91.23257706421846</v>
      </c>
      <c r="D170" s="9">
        <f t="shared" si="11"/>
        <v>88.40506823051312</v>
      </c>
      <c r="F170" s="8">
        <f t="shared" si="14"/>
        <v>80.33831549703655</v>
      </c>
      <c r="G170" s="8">
        <f t="shared" si="12"/>
        <v>80.88302857539564</v>
      </c>
      <c r="H170" s="8">
        <f t="shared" si="13"/>
        <v>0.16242260716486762</v>
      </c>
    </row>
    <row r="171" spans="1:8" ht="13.5">
      <c r="A171">
        <v>168</v>
      </c>
      <c r="B171" s="8">
        <f t="shared" si="10"/>
        <v>91.865267138484</v>
      </c>
      <c r="D171" s="9">
        <f t="shared" si="11"/>
        <v>88.97056999725419</v>
      </c>
      <c r="F171" s="8">
        <f t="shared" si="14"/>
        <v>81.04545118256051</v>
      </c>
      <c r="G171" s="8">
        <f t="shared" si="12"/>
        <v>81.58644198035668</v>
      </c>
      <c r="H171" s="8">
        <f t="shared" si="13"/>
        <v>0.18947214705467624</v>
      </c>
    </row>
    <row r="172" spans="1:8" ht="13.5">
      <c r="A172">
        <v>169</v>
      </c>
      <c r="B172" s="8">
        <f t="shared" si="10"/>
        <v>92.50786813168175</v>
      </c>
      <c r="D172" s="9">
        <f t="shared" si="11"/>
        <v>89.54950942550016</v>
      </c>
      <c r="F172" s="8">
        <f t="shared" si="14"/>
        <v>81.77591412741135</v>
      </c>
      <c r="G172" s="8">
        <f t="shared" si="12"/>
        <v>82.31251182762486</v>
      </c>
      <c r="H172" s="8">
        <f t="shared" si="13"/>
        <v>0.21630203206535134</v>
      </c>
    </row>
    <row r="173" spans="1:8" ht="13.5">
      <c r="A173">
        <v>170</v>
      </c>
      <c r="B173" s="8">
        <f t="shared" si="10"/>
        <v>93.15959713348663</v>
      </c>
      <c r="D173" s="9">
        <f t="shared" si="11"/>
        <v>90.14118116673649</v>
      </c>
      <c r="F173" s="8">
        <f t="shared" si="14"/>
        <v>82.52881385969022</v>
      </c>
      <c r="G173" s="8">
        <f t="shared" si="12"/>
        <v>83.06035302338003</v>
      </c>
      <c r="H173" s="8">
        <f t="shared" si="13"/>
        <v>0.24287899024984233</v>
      </c>
    </row>
    <row r="174" spans="1:8" ht="13.5">
      <c r="A174">
        <v>171</v>
      </c>
      <c r="B174" s="8">
        <f t="shared" si="10"/>
        <v>93.81966011250105</v>
      </c>
      <c r="D174" s="9">
        <f t="shared" si="11"/>
        <v>90.74486436008651</v>
      </c>
      <c r="F174" s="8">
        <f t="shared" si="14"/>
        <v>83.30323201362988</v>
      </c>
      <c r="G174" s="8">
        <f t="shared" si="12"/>
        <v>83.82905341857344</v>
      </c>
      <c r="H174" s="8">
        <f t="shared" si="13"/>
        <v>0.2691700604970205</v>
      </c>
    </row>
    <row r="175" spans="1:8" ht="13.5">
      <c r="A175">
        <v>172</v>
      </c>
      <c r="B175" s="8">
        <f t="shared" si="10"/>
        <v>94.48725288366</v>
      </c>
      <c r="D175" s="9">
        <f t="shared" si="11"/>
        <v>91.35982351056943</v>
      </c>
      <c r="F175" s="8">
        <f t="shared" si="14"/>
        <v>84.09822347907046</v>
      </c>
      <c r="G175" s="8">
        <f t="shared" si="12"/>
        <v>84.61767494929992</v>
      </c>
      <c r="H175" s="8">
        <f t="shared" si="13"/>
        <v>0.2951426340084939</v>
      </c>
    </row>
    <row r="176" spans="1:8" ht="13.5">
      <c r="A176">
        <v>173</v>
      </c>
      <c r="B176" s="8">
        <f t="shared" si="10"/>
        <v>95.16156208800665</v>
      </c>
      <c r="D176" s="9">
        <f t="shared" si="11"/>
        <v>91.98530938518755</v>
      </c>
      <c r="F176" s="8">
        <f t="shared" si="14"/>
        <v>84.91281758330842</v>
      </c>
      <c r="G176" s="8">
        <f t="shared" si="12"/>
        <v>85.42525480854333</v>
      </c>
      <c r="H176" s="8">
        <f t="shared" si="13"/>
        <v>0.3207644952702394</v>
      </c>
    </row>
    <row r="177" spans="1:8" ht="13.5">
      <c r="A177">
        <v>174</v>
      </c>
      <c r="B177" s="8">
        <f t="shared" si="10"/>
        <v>95.84176618364481</v>
      </c>
      <c r="D177" s="9">
        <f t="shared" si="11"/>
        <v>92.62055992575138</v>
      </c>
      <c r="F177" s="8">
        <f t="shared" si="14"/>
        <v>85.74601930381357</v>
      </c>
      <c r="G177" s="8">
        <f t="shared" si="12"/>
        <v>86.25080664780512</v>
      </c>
      <c r="H177" s="8">
        <f t="shared" si="13"/>
        <v>0.34600386246981707</v>
      </c>
    </row>
    <row r="178" spans="1:8" ht="13.5">
      <c r="A178">
        <v>175</v>
      </c>
      <c r="B178" s="8">
        <f t="shared" si="10"/>
        <v>96.52703644666137</v>
      </c>
      <c r="D178" s="9">
        <f t="shared" si="11"/>
        <v>93.26480117733007</v>
      </c>
      <c r="F178" s="8">
        <f t="shared" si="14"/>
        <v>86.59681051027493</v>
      </c>
      <c r="G178" s="8">
        <f t="shared" si="12"/>
        <v>87.09332180709426</v>
      </c>
      <c r="H178" s="8">
        <f t="shared" si="13"/>
        <v>0.370829427310783</v>
      </c>
    </row>
    <row r="179" spans="1:8" ht="13.5">
      <c r="A179">
        <v>176</v>
      </c>
      <c r="B179" s="8">
        <f t="shared" si="10"/>
        <v>97.21653798079868</v>
      </c>
      <c r="D179" s="9">
        <f t="shared" si="11"/>
        <v>93.91724823119634</v>
      </c>
      <c r="F179" s="8">
        <f t="shared" si="14"/>
        <v>87.46415123440504</v>
      </c>
      <c r="G179" s="8">
        <f t="shared" si="12"/>
        <v>87.95177057172472</v>
      </c>
      <c r="H179" s="8">
        <f t="shared" si="13"/>
        <v>0.3952103941767672</v>
      </c>
    </row>
    <row r="180" spans="1:8" ht="13.5">
      <c r="A180">
        <v>177</v>
      </c>
      <c r="B180" s="8">
        <f t="shared" si="10"/>
        <v>97.90943073464693</v>
      </c>
      <c r="D180" s="9">
        <f t="shared" si="11"/>
        <v>94.57710618111682</v>
      </c>
      <c r="F180" s="8">
        <f t="shared" si="14"/>
        <v>88.3469809659015</v>
      </c>
      <c r="G180" s="8">
        <f t="shared" si="12"/>
        <v>88.82510345433876</v>
      </c>
      <c r="H180" s="8">
        <f t="shared" si="13"/>
        <v>0.41911651859863064</v>
      </c>
    </row>
    <row r="181" spans="1:8" ht="13.5">
      <c r="A181">
        <v>178</v>
      </c>
      <c r="B181" s="8">
        <f t="shared" si="10"/>
        <v>98.6048705251175</v>
      </c>
      <c r="D181" s="9">
        <f t="shared" si="11"/>
        <v>95.24357109182284</v>
      </c>
      <c r="F181" s="8">
        <f t="shared" si="14"/>
        <v>89.24421997293739</v>
      </c>
      <c r="G181" s="8">
        <f t="shared" si="12"/>
        <v>89.7122525005464</v>
      </c>
      <c r="H181" s="8">
        <f t="shared" si="13"/>
        <v>0.44251814497908104</v>
      </c>
    </row>
    <row r="182" spans="1:8" ht="13.5">
      <c r="A182">
        <v>179</v>
      </c>
      <c r="B182" s="8">
        <f t="shared" si="10"/>
        <v>99.30201006594999</v>
      </c>
      <c r="D182" s="9">
        <f t="shared" si="11"/>
        <v>95.91583097848178</v>
      </c>
      <c r="F182" s="8">
        <f t="shared" si="14"/>
        <v>90.15477064552547</v>
      </c>
      <c r="G182" s="8">
        <f t="shared" si="12"/>
        <v>90.61213261654669</v>
      </c>
      <c r="H182" s="8">
        <f t="shared" si="13"/>
        <v>0.46538624353014146</v>
      </c>
    </row>
    <row r="183" spans="1:8" ht="13.5">
      <c r="A183">
        <v>180</v>
      </c>
      <c r="B183" s="8">
        <f t="shared" si="10"/>
        <v>100</v>
      </c>
      <c r="D183" s="9">
        <f t="shared" si="11"/>
        <v>96.59306679597542</v>
      </c>
      <c r="F183" s="8">
        <f t="shared" si="14"/>
        <v>91.07751886007684</v>
      </c>
      <c r="G183" s="8">
        <f t="shared" si="12"/>
        <v>91.52364291707299</v>
      </c>
      <c r="H183" s="8">
        <f t="shared" si="13"/>
        <v>0.4876924463799495</v>
      </c>
    </row>
    <row r="184" spans="1:8" ht="13.5">
      <c r="A184">
        <v>181</v>
      </c>
      <c r="B184" s="8">
        <f t="shared" si="10"/>
        <v>100.69798993405</v>
      </c>
      <c r="D184" s="9">
        <f t="shared" si="11"/>
        <v>97.27445343678033</v>
      </c>
      <c r="F184" s="8">
        <f t="shared" si="14"/>
        <v>92.01133536345294</v>
      </c>
      <c r="G184" s="8">
        <f t="shared" si="12"/>
        <v>92.44566809198278</v>
      </c>
      <c r="H184" s="8">
        <f t="shared" si="13"/>
        <v>0.5094090828064416</v>
      </c>
    </row>
    <row r="185" spans="1:8" ht="13.5">
      <c r="A185">
        <v>182</v>
      </c>
      <c r="B185" s="8">
        <f t="shared" si="10"/>
        <v>101.39512947488251</v>
      </c>
      <c r="D185" s="9">
        <f t="shared" si="11"/>
        <v>97.95916073623428</v>
      </c>
      <c r="F185" s="8">
        <f t="shared" si="14"/>
        <v>92.95507717478922</v>
      </c>
      <c r="G185" s="8">
        <f t="shared" si="12"/>
        <v>93.37707978979388</v>
      </c>
      <c r="H185" s="8">
        <f t="shared" si="13"/>
        <v>0.5305092135566745</v>
      </c>
    </row>
    <row r="186" spans="1:8" ht="13.5">
      <c r="A186">
        <v>183</v>
      </c>
      <c r="B186" s="8">
        <f t="shared" si="10"/>
        <v>102.09056926535305</v>
      </c>
      <c r="D186" s="9">
        <f t="shared" si="11"/>
        <v>98.64635448396393</v>
      </c>
      <c r="F186" s="8">
        <f t="shared" si="14"/>
        <v>93.90758900335055</v>
      </c>
      <c r="G186" s="8">
        <f t="shared" si="12"/>
        <v>94.31673801645067</v>
      </c>
      <c r="H186" s="8">
        <f t="shared" si="13"/>
        <v>0.5509666642116802</v>
      </c>
    </row>
    <row r="187" spans="1:8" ht="13.5">
      <c r="A187">
        <v>184</v>
      </c>
      <c r="B187" s="8">
        <f t="shared" si="10"/>
        <v>102.7834620192013</v>
      </c>
      <c r="D187" s="9">
        <f t="shared" si="11"/>
        <v>99.33519744024176</v>
      </c>
      <c r="F187" s="8">
        <f t="shared" si="14"/>
        <v>94.86770468066236</v>
      </c>
      <c r="G187" s="8">
        <f t="shared" si="12"/>
        <v>95.2634925475893</v>
      </c>
      <c r="H187" s="8">
        <f t="shared" si="13"/>
        <v>0.5707560575580273</v>
      </c>
    </row>
    <row r="188" spans="1:8" ht="13.5">
      <c r="A188">
        <v>185</v>
      </c>
      <c r="B188" s="8">
        <f t="shared" si="10"/>
        <v>103.4729635533386</v>
      </c>
      <c r="D188" s="9">
        <f t="shared" si="11"/>
        <v>100.02485035603367</v>
      </c>
      <c r="F188" s="8">
        <f t="shared" si="14"/>
        <v>95.83424860514732</v>
      </c>
      <c r="G188" s="8">
        <f t="shared" si="12"/>
        <v>96.21618435255688</v>
      </c>
      <c r="H188" s="8">
        <f t="shared" si="13"/>
        <v>0.5898528449285051</v>
      </c>
    </row>
    <row r="189" spans="1:8" ht="13.5">
      <c r="A189">
        <v>186</v>
      </c>
      <c r="B189" s="8">
        <f t="shared" si="10"/>
        <v>104.15823381635516</v>
      </c>
      <c r="D189" s="9">
        <f t="shared" si="11"/>
        <v>100.71447299549466</v>
      </c>
      <c r="F189" s="8">
        <f t="shared" si="14"/>
        <v>96.80603719748538</v>
      </c>
      <c r="G189" s="8">
        <f t="shared" si="12"/>
        <v>97.17364702842886</v>
      </c>
      <c r="H189" s="8">
        <f t="shared" si="13"/>
        <v>0.6082333364756789</v>
      </c>
    </row>
    <row r="190" spans="1:8" ht="13.5">
      <c r="A190">
        <v>187</v>
      </c>
      <c r="B190" s="8">
        <f t="shared" si="10"/>
        <v>104.83843791199337</v>
      </c>
      <c r="D190" s="9">
        <f t="shared" si="11"/>
        <v>101.40322515966677</v>
      </c>
      <c r="F190" s="8">
        <f t="shared" si="14"/>
        <v>97.78188036490454</v>
      </c>
      <c r="G190" s="8">
        <f t="shared" si="12"/>
        <v>98.13470824225898</v>
      </c>
      <c r="H190" s="8">
        <f t="shared" si="13"/>
        <v>0.625874730343401</v>
      </c>
    </row>
    <row r="191" spans="1:8" ht="13.5">
      <c r="A191">
        <v>188</v>
      </c>
      <c r="B191" s="8">
        <f t="shared" si="10"/>
        <v>105.51274711633998</v>
      </c>
      <c r="D191" s="9">
        <f t="shared" si="11"/>
        <v>102.09026771013211</v>
      </c>
      <c r="F191" s="8">
        <f t="shared" si="14"/>
        <v>98.76058297260238</v>
      </c>
      <c r="G191" s="8">
        <f t="shared" si="12"/>
        <v>99.09819117978925</v>
      </c>
      <c r="H191" s="8">
        <f t="shared" si="13"/>
        <v>0.6427551407027446</v>
      </c>
    </row>
    <row r="192" spans="1:8" ht="13.5">
      <c r="A192">
        <v>189</v>
      </c>
      <c r="B192" s="8">
        <f t="shared" si="10"/>
        <v>106.18033988749895</v>
      </c>
      <c r="D192" s="9">
        <f t="shared" si="11"/>
        <v>102.7747635913737</v>
      </c>
      <c r="F192" s="8">
        <f t="shared" si="14"/>
        <v>99.740946320492</v>
      </c>
      <c r="G192" s="8">
        <f t="shared" si="12"/>
        <v>100.06291599884234</v>
      </c>
      <c r="H192" s="8">
        <f t="shared" si="13"/>
        <v>0.6588536246202619</v>
      </c>
    </row>
    <row r="193" spans="1:8" ht="13.5">
      <c r="A193">
        <v>190</v>
      </c>
      <c r="B193" s="8">
        <f t="shared" si="10"/>
        <v>106.84040286651337</v>
      </c>
      <c r="D193" s="9">
        <f t="shared" si="11"/>
        <v>103.45587885059875</v>
      </c>
      <c r="F193" s="8">
        <f t="shared" si="14"/>
        <v>100.7217696234626</v>
      </c>
      <c r="G193" s="8">
        <f t="shared" si="12"/>
        <v>101.02770128561514</v>
      </c>
      <c r="H193" s="8">
        <f t="shared" si="13"/>
        <v>0.6741502077278886</v>
      </c>
    </row>
    <row r="194" spans="1:8" ht="13.5">
      <c r="A194">
        <v>191</v>
      </c>
      <c r="B194" s="8">
        <f t="shared" si="10"/>
        <v>107.49213186831824</v>
      </c>
      <c r="D194" s="9">
        <f t="shared" si="11"/>
        <v>104.13278365378169</v>
      </c>
      <c r="F194" s="8">
        <f t="shared" si="14"/>
        <v>101.70185149334303</v>
      </c>
      <c r="G194" s="8">
        <f t="shared" si="12"/>
        <v>101.99136551209179</v>
      </c>
      <c r="H194" s="8">
        <f t="shared" si="13"/>
        <v>0.6886259086653268</v>
      </c>
    </row>
    <row r="195" spans="1:8" ht="13.5">
      <c r="A195">
        <v>192</v>
      </c>
      <c r="B195" s="8">
        <f t="shared" si="10"/>
        <v>108.134732861516</v>
      </c>
      <c r="D195" s="9">
        <f t="shared" si="11"/>
        <v>104.804653296689</v>
      </c>
      <c r="F195" s="8">
        <f t="shared" si="14"/>
        <v>102.67999142075712</v>
      </c>
      <c r="G195" s="8">
        <f t="shared" si="12"/>
        <v>102.95272849279506</v>
      </c>
      <c r="H195" s="8">
        <f t="shared" si="13"/>
        <v>0.702262762267224</v>
      </c>
    </row>
    <row r="196" spans="1:8" ht="13.5">
      <c r="A196">
        <v>193</v>
      </c>
      <c r="B196" s="8">
        <f aca="true" t="shared" si="15" ref="B196:B259">100+20*SIN(2*PI()*A196/180)</f>
        <v>108.76742293578155</v>
      </c>
      <c r="D196" s="9">
        <f t="shared" si="11"/>
        <v>105.4706692096544</v>
      </c>
      <c r="F196" s="8">
        <f t="shared" si="14"/>
        <v>103.65499125506228</v>
      </c>
      <c r="G196" s="8">
        <f t="shared" si="12"/>
        <v>103.91061283909825</v>
      </c>
      <c r="H196" s="8">
        <f t="shared" si="13"/>
        <v>0.7150438414690221</v>
      </c>
    </row>
    <row r="197" spans="1:8" ht="13.5">
      <c r="A197">
        <v>194</v>
      </c>
      <c r="B197" s="8">
        <f t="shared" si="15"/>
        <v>109.38943125571781</v>
      </c>
      <c r="D197" s="9">
        <f aca="true" t="shared" si="16" ref="D197:D260">B196*$E$2+(1-$E$2)*D196</f>
        <v>106.13001995487984</v>
      </c>
      <c r="F197" s="8">
        <f t="shared" si="14"/>
        <v>104.62565668056727</v>
      </c>
      <c r="G197" s="8">
        <f aca="true" t="shared" si="17" ref="G197:G260">$G$1*B197+(1-$G$1)*(G196+H196)</f>
        <v>104.8638454093248</v>
      </c>
      <c r="H197" s="8">
        <f aca="true" t="shared" si="18" ref="H197:H260">$G$2*(G197-G196)+(1-$G$2)*H196</f>
        <v>0.7269532779068983</v>
      </c>
    </row>
    <row r="198" spans="1:8" ht="13.5">
      <c r="A198">
        <v>195</v>
      </c>
      <c r="B198" s="8">
        <f t="shared" si="15"/>
        <v>109.99999999999999</v>
      </c>
      <c r="D198" s="9">
        <f t="shared" si="16"/>
        <v>106.78190221504744</v>
      </c>
      <c r="F198" s="8">
        <f aca="true" t="shared" si="19" ref="F198:F261">G197+H197</f>
        <v>105.5907986872317</v>
      </c>
      <c r="G198" s="8">
        <f t="shared" si="17"/>
        <v>105.8112587528701</v>
      </c>
      <c r="H198" s="8">
        <f t="shared" si="18"/>
        <v>0.7379762811888188</v>
      </c>
    </row>
    <row r="199" spans="1:8" ht="13.5">
      <c r="A199">
        <v>196</v>
      </c>
      <c r="B199" s="8">
        <f t="shared" si="15"/>
        <v>110.59838528466409</v>
      </c>
      <c r="D199" s="9">
        <f t="shared" si="16"/>
        <v>107.42552177203795</v>
      </c>
      <c r="F199" s="8">
        <f t="shared" si="19"/>
        <v>106.54923503405892</v>
      </c>
      <c r="G199" s="8">
        <f t="shared" si="17"/>
        <v>106.75169254658917</v>
      </c>
      <c r="H199" s="8">
        <f t="shared" si="18"/>
        <v>0.7480991568153311</v>
      </c>
    </row>
    <row r="200" spans="1:8" ht="13.5">
      <c r="A200">
        <v>197</v>
      </c>
      <c r="B200" s="8">
        <f t="shared" si="15"/>
        <v>111.18385806941492</v>
      </c>
      <c r="D200" s="9">
        <f t="shared" si="16"/>
        <v>108.06009447456319</v>
      </c>
      <c r="F200" s="8">
        <f t="shared" si="19"/>
        <v>107.4997917034045</v>
      </c>
      <c r="G200" s="8">
        <f t="shared" si="17"/>
        <v>107.68399502170502</v>
      </c>
      <c r="H200" s="8">
        <f t="shared" si="18"/>
        <v>0.7573093227303569</v>
      </c>
    </row>
    <row r="201" spans="1:8" ht="13.5">
      <c r="A201">
        <v>198</v>
      </c>
      <c r="B201" s="8">
        <f t="shared" si="15"/>
        <v>111.75570504584947</v>
      </c>
      <c r="D201" s="9">
        <f t="shared" si="16"/>
        <v>108.68484719353353</v>
      </c>
      <c r="F201" s="8">
        <f t="shared" si="19"/>
        <v>108.44130434443537</v>
      </c>
      <c r="G201" s="8">
        <f t="shared" si="17"/>
        <v>108.60702437950607</v>
      </c>
      <c r="H201" s="8">
        <f t="shared" si="18"/>
        <v>0.7655953244838918</v>
      </c>
    </row>
    <row r="202" spans="1:8" ht="13.5">
      <c r="A202">
        <v>199</v>
      </c>
      <c r="B202" s="8">
        <f t="shared" si="15"/>
        <v>112.31322950651317</v>
      </c>
      <c r="D202" s="9">
        <f t="shared" si="16"/>
        <v>109.29901876399673</v>
      </c>
      <c r="F202" s="8">
        <f t="shared" si="19"/>
        <v>109.37261970398997</v>
      </c>
      <c r="G202" s="8">
        <f t="shared" si="17"/>
        <v>109.51965019411614</v>
      </c>
      <c r="H202" s="8">
        <f t="shared" si="18"/>
        <v>0.7729468489902005</v>
      </c>
    </row>
    <row r="203" spans="1:8" ht="13.5">
      <c r="A203">
        <v>200</v>
      </c>
      <c r="B203" s="8">
        <f t="shared" si="15"/>
        <v>112.85575219373078</v>
      </c>
      <c r="D203" s="9">
        <f t="shared" si="16"/>
        <v>109.90186091250003</v>
      </c>
      <c r="F203" s="8">
        <f t="shared" si="19"/>
        <v>110.29259704310634</v>
      </c>
      <c r="G203" s="8">
        <f t="shared" si="17"/>
        <v>110.42075480063755</v>
      </c>
      <c r="H203" s="8">
        <f t="shared" si="18"/>
        <v>0.7793547368667612</v>
      </c>
    </row>
    <row r="204" spans="1:8" ht="13.5">
      <c r="A204">
        <v>201</v>
      </c>
      <c r="B204" s="8">
        <f t="shared" si="15"/>
        <v>113.38261212717717</v>
      </c>
      <c r="D204" s="9">
        <f t="shared" si="16"/>
        <v>110.49263916874618</v>
      </c>
      <c r="F204" s="8">
        <f t="shared" si="19"/>
        <v>111.20010953750432</v>
      </c>
      <c r="G204" s="8">
        <f t="shared" si="17"/>
        <v>111.30923466698796</v>
      </c>
      <c r="H204" s="8">
        <f t="shared" si="18"/>
        <v>0.7848109933409435</v>
      </c>
    </row>
    <row r="205" spans="1:8" ht="13.5">
      <c r="A205">
        <v>202</v>
      </c>
      <c r="B205" s="8">
        <f t="shared" si="15"/>
        <v>113.89316740917994</v>
      </c>
      <c r="D205" s="9">
        <f t="shared" si="16"/>
        <v>111.07063376043239</v>
      </c>
      <c r="F205" s="8">
        <f t="shared" si="19"/>
        <v>112.0940456603289</v>
      </c>
      <c r="G205" s="8">
        <f t="shared" si="17"/>
        <v>112.18400174777145</v>
      </c>
      <c r="H205" s="8">
        <f t="shared" si="18"/>
        <v>0.7893087977130705</v>
      </c>
    </row>
    <row r="206" spans="1:8" ht="13.5">
      <c r="A206">
        <v>203</v>
      </c>
      <c r="B206" s="8">
        <f t="shared" si="15"/>
        <v>114.38679600677301</v>
      </c>
      <c r="D206" s="9">
        <f t="shared" si="16"/>
        <v>111.6351404901819</v>
      </c>
      <c r="F206" s="8">
        <f t="shared" si="19"/>
        <v>112.97331054548452</v>
      </c>
      <c r="G206" s="8">
        <f t="shared" si="17"/>
        <v>113.04398481854894</v>
      </c>
      <c r="H206" s="8">
        <f t="shared" si="18"/>
        <v>0.7928425113662914</v>
      </c>
    </row>
    <row r="207" spans="1:8" ht="13.5">
      <c r="A207">
        <v>204</v>
      </c>
      <c r="B207" s="8">
        <f t="shared" si="15"/>
        <v>114.86289650954788</v>
      </c>
      <c r="D207" s="9">
        <f t="shared" si="16"/>
        <v>112.18547159350013</v>
      </c>
      <c r="F207" s="8">
        <f t="shared" si="19"/>
        <v>113.83682732991522</v>
      </c>
      <c r="G207" s="8">
        <f t="shared" si="17"/>
        <v>113.88813078889686</v>
      </c>
      <c r="H207" s="8">
        <f t="shared" si="18"/>
        <v>0.795407684315373</v>
      </c>
    </row>
    <row r="208" spans="1:8" ht="13.5">
      <c r="A208">
        <v>205</v>
      </c>
      <c r="B208" s="8">
        <f t="shared" si="15"/>
        <v>115.32088886237956</v>
      </c>
      <c r="D208" s="9">
        <f t="shared" si="16"/>
        <v>112.72095657670968</v>
      </c>
      <c r="F208" s="8">
        <f t="shared" si="19"/>
        <v>114.68353847321224</v>
      </c>
      <c r="G208" s="8">
        <f t="shared" si="17"/>
        <v>114.71540599267061</v>
      </c>
      <c r="H208" s="8">
        <f t="shared" si="18"/>
        <v>0.7970010602882919</v>
      </c>
    </row>
    <row r="209" spans="1:8" ht="13.5">
      <c r="A209">
        <v>206</v>
      </c>
      <c r="B209" s="8">
        <f t="shared" si="15"/>
        <v>115.76021507213443</v>
      </c>
      <c r="D209" s="9">
        <f t="shared" si="16"/>
        <v>113.24094303384366</v>
      </c>
      <c r="F209" s="8">
        <f t="shared" si="19"/>
        <v>115.5124070529589</v>
      </c>
      <c r="G209" s="8">
        <f t="shared" si="17"/>
        <v>115.52479745391769</v>
      </c>
      <c r="H209" s="8">
        <f t="shared" si="18"/>
        <v>0.797620580336231</v>
      </c>
    </row>
    <row r="210" spans="1:8" ht="13.5">
      <c r="A210">
        <v>207</v>
      </c>
      <c r="B210" s="8">
        <f t="shared" si="15"/>
        <v>116.18033988749893</v>
      </c>
      <c r="D210" s="9">
        <f t="shared" si="16"/>
        <v>113.74479744150182</v>
      </c>
      <c r="F210" s="8">
        <f t="shared" si="19"/>
        <v>116.32241803425391</v>
      </c>
      <c r="G210" s="8">
        <f t="shared" si="17"/>
        <v>116.31531412691615</v>
      </c>
      <c r="H210" s="8">
        <f t="shared" si="18"/>
        <v>0.7972653849693426</v>
      </c>
    </row>
    <row r="211" spans="1:8" ht="13.5">
      <c r="A211">
        <v>208</v>
      </c>
      <c r="B211" s="8">
        <f t="shared" si="15"/>
        <v>116.58075145110084</v>
      </c>
      <c r="D211" s="9">
        <f t="shared" si="16"/>
        <v>114.23190593070125</v>
      </c>
      <c r="F211" s="8">
        <f t="shared" si="19"/>
        <v>117.11257951188549</v>
      </c>
      <c r="G211" s="8">
        <f t="shared" si="17"/>
        <v>117.08598810884624</v>
      </c>
      <c r="H211" s="8">
        <f t="shared" si="18"/>
        <v>0.7959358148173798</v>
      </c>
    </row>
    <row r="212" spans="1:8" ht="13.5">
      <c r="A212">
        <v>209</v>
      </c>
      <c r="B212" s="8">
        <f t="shared" si="15"/>
        <v>116.96096192312851</v>
      </c>
      <c r="D212" s="9">
        <f t="shared" si="16"/>
        <v>114.70167503478116</v>
      </c>
      <c r="F212" s="8">
        <f t="shared" si="19"/>
        <v>117.88192392366362</v>
      </c>
      <c r="G212" s="8">
        <f t="shared" si="17"/>
        <v>117.83587582363685</v>
      </c>
      <c r="H212" s="8">
        <f t="shared" si="18"/>
        <v>0.7936334098160417</v>
      </c>
    </row>
    <row r="213" spans="1:8" ht="13.5">
      <c r="A213">
        <v>210</v>
      </c>
      <c r="B213" s="8">
        <f t="shared" si="15"/>
        <v>117.32050807568878</v>
      </c>
      <c r="D213" s="9">
        <f t="shared" si="16"/>
        <v>115.15353241245063</v>
      </c>
      <c r="F213" s="8">
        <f t="shared" si="19"/>
        <v>118.6295092334529</v>
      </c>
      <c r="G213" s="8">
        <f t="shared" si="17"/>
        <v>118.56405917556468</v>
      </c>
      <c r="H213" s="8">
        <f t="shared" si="18"/>
        <v>0.7903609069216309</v>
      </c>
    </row>
    <row r="214" spans="1:8" ht="13.5">
      <c r="A214">
        <v>211</v>
      </c>
      <c r="B214" s="8">
        <f t="shared" si="15"/>
        <v>117.65895185717854</v>
      </c>
      <c r="D214" s="9">
        <f t="shared" si="16"/>
        <v>115.58692754509826</v>
      </c>
      <c r="F214" s="8">
        <f t="shared" si="19"/>
        <v>119.35442008248631</v>
      </c>
      <c r="G214" s="8">
        <f t="shared" si="17"/>
        <v>119.26964667122093</v>
      </c>
      <c r="H214" s="8">
        <f t="shared" si="18"/>
        <v>0.7861222363583615</v>
      </c>
    </row>
    <row r="215" spans="1:8" ht="13.5">
      <c r="A215">
        <v>212</v>
      </c>
      <c r="B215" s="8">
        <f t="shared" si="15"/>
        <v>117.97588092598333</v>
      </c>
      <c r="D215" s="9">
        <f t="shared" si="16"/>
        <v>116.00133240751433</v>
      </c>
      <c r="F215" s="8">
        <f t="shared" si="19"/>
        <v>120.05576890757929</v>
      </c>
      <c r="G215" s="8">
        <f t="shared" si="17"/>
        <v>119.9517745084995</v>
      </c>
      <c r="H215" s="8">
        <f t="shared" si="18"/>
        <v>0.780922516404372</v>
      </c>
    </row>
    <row r="216" spans="1:8" ht="13.5">
      <c r="A216">
        <v>213</v>
      </c>
      <c r="B216" s="8">
        <f t="shared" si="15"/>
        <v>118.27090915285201</v>
      </c>
      <c r="D216" s="9">
        <f t="shared" si="16"/>
        <v>116.39624211120812</v>
      </c>
      <c r="F216" s="8">
        <f t="shared" si="19"/>
        <v>120.73269702490387</v>
      </c>
      <c r="G216" s="8">
        <f t="shared" si="17"/>
        <v>120.60960763130127</v>
      </c>
      <c r="H216" s="8">
        <f t="shared" si="18"/>
        <v>0.7747680467242423</v>
      </c>
    </row>
    <row r="217" spans="1:8" ht="13.5">
      <c r="A217">
        <v>214</v>
      </c>
      <c r="B217" s="8">
        <f t="shared" si="15"/>
        <v>118.54367709133575</v>
      </c>
      <c r="D217" s="9">
        <f t="shared" si="16"/>
        <v>116.77117551953691</v>
      </c>
      <c r="F217" s="8">
        <f t="shared" si="19"/>
        <v>121.38437567802552</v>
      </c>
      <c r="G217" s="8">
        <f t="shared" si="17"/>
        <v>121.24234074869103</v>
      </c>
      <c r="H217" s="8">
        <f t="shared" si="18"/>
        <v>0.7676663002575181</v>
      </c>
    </row>
    <row r="218" spans="1:8" ht="13.5">
      <c r="A218">
        <v>215</v>
      </c>
      <c r="B218" s="8">
        <f t="shared" si="15"/>
        <v>118.79385241571816</v>
      </c>
      <c r="D218" s="9">
        <f t="shared" si="16"/>
        <v>117.1256758338967</v>
      </c>
      <c r="F218" s="8">
        <f t="shared" si="19"/>
        <v>122.01000704894855</v>
      </c>
      <c r="G218" s="8">
        <f t="shared" si="17"/>
        <v>121.84919931728703</v>
      </c>
      <c r="H218" s="8">
        <f t="shared" si="18"/>
        <v>0.759625913674442</v>
      </c>
    </row>
    <row r="219" spans="1:8" ht="13.5">
      <c r="A219">
        <v>216</v>
      </c>
      <c r="B219" s="8">
        <f t="shared" si="15"/>
        <v>119.02113032590307</v>
      </c>
      <c r="D219" s="9">
        <f t="shared" si="16"/>
        <v>117.459311150261</v>
      </c>
      <c r="F219" s="8">
        <f t="shared" si="19"/>
        <v>122.60882523096147</v>
      </c>
      <c r="G219" s="8">
        <f t="shared" si="17"/>
        <v>122.42944048570854</v>
      </c>
      <c r="H219" s="8">
        <f t="shared" si="18"/>
        <v>0.7506566764117953</v>
      </c>
    </row>
    <row r="220" spans="1:8" ht="13.5">
      <c r="A220">
        <v>217</v>
      </c>
      <c r="B220" s="8">
        <f t="shared" si="15"/>
        <v>119.22523391876638</v>
      </c>
      <c r="D220" s="9">
        <f t="shared" si="16"/>
        <v>117.77167498538942</v>
      </c>
      <c r="F220" s="8">
        <f t="shared" si="19"/>
        <v>123.18009716212033</v>
      </c>
      <c r="G220" s="8">
        <f t="shared" si="17"/>
        <v>122.98235399995264</v>
      </c>
      <c r="H220" s="8">
        <f t="shared" si="18"/>
        <v>0.7407695183034103</v>
      </c>
    </row>
    <row r="221" spans="1:8" ht="13.5">
      <c r="A221">
        <v>218</v>
      </c>
      <c r="B221" s="8">
        <f t="shared" si="15"/>
        <v>119.40591452551993</v>
      </c>
      <c r="D221" s="9">
        <f t="shared" si="16"/>
        <v>118.06238677206483</v>
      </c>
      <c r="F221" s="8">
        <f t="shared" si="19"/>
        <v>123.72312351825605</v>
      </c>
      <c r="G221" s="8">
        <f t="shared" si="17"/>
        <v>123.50726306861922</v>
      </c>
      <c r="H221" s="8">
        <f t="shared" si="18"/>
        <v>0.7299764958215692</v>
      </c>
    </row>
    <row r="222" spans="1:8" ht="13.5">
      <c r="A222">
        <v>219</v>
      </c>
      <c r="B222" s="8">
        <f t="shared" si="15"/>
        <v>119.56295201467611</v>
      </c>
      <c r="D222" s="9">
        <f t="shared" si="16"/>
        <v>118.33109232275585</v>
      </c>
      <c r="F222" s="8">
        <f t="shared" si="19"/>
        <v>124.2372395644408</v>
      </c>
      <c r="G222" s="8">
        <f t="shared" si="17"/>
        <v>124.00352518695256</v>
      </c>
      <c r="H222" s="8">
        <f t="shared" si="18"/>
        <v>0.7182907769471575</v>
      </c>
    </row>
    <row r="223" spans="1:8" ht="13.5">
      <c r="A223">
        <v>220</v>
      </c>
      <c r="B223" s="8">
        <f t="shared" si="15"/>
        <v>119.69615506024417</v>
      </c>
      <c r="D223" s="9">
        <f t="shared" si="16"/>
        <v>118.57746426113991</v>
      </c>
      <c r="F223" s="8">
        <f t="shared" si="19"/>
        <v>124.72181596389972</v>
      </c>
      <c r="G223" s="8">
        <f t="shared" si="17"/>
        <v>124.47053291871693</v>
      </c>
      <c r="H223" s="8">
        <f t="shared" si="18"/>
        <v>0.705726624688018</v>
      </c>
    </row>
    <row r="224" spans="1:8" ht="13.5">
      <c r="A224">
        <v>221</v>
      </c>
      <c r="B224" s="8">
        <f t="shared" si="15"/>
        <v>119.8053613748314</v>
      </c>
      <c r="D224" s="9">
        <f t="shared" si="16"/>
        <v>118.80120242096076</v>
      </c>
      <c r="F224" s="8">
        <f t="shared" si="19"/>
        <v>125.17625954340494</v>
      </c>
      <c r="G224" s="8">
        <f t="shared" si="17"/>
        <v>124.90771463497626</v>
      </c>
      <c r="H224" s="8">
        <f t="shared" si="18"/>
        <v>0.6922993792665836</v>
      </c>
    </row>
    <row r="225" spans="1:8" ht="13.5">
      <c r="A225">
        <v>222</v>
      </c>
      <c r="B225" s="8">
        <f t="shared" si="15"/>
        <v>119.89043790736547</v>
      </c>
      <c r="D225" s="9">
        <f t="shared" si="16"/>
        <v>119.0020342117349</v>
      </c>
      <c r="F225" s="8">
        <f t="shared" si="19"/>
        <v>125.60001401424284</v>
      </c>
      <c r="G225" s="8">
        <f t="shared" si="17"/>
        <v>125.31453520889897</v>
      </c>
      <c r="H225" s="8">
        <f t="shared" si="18"/>
        <v>0.6780254389993902</v>
      </c>
    </row>
    <row r="226" spans="1:8" ht="13.5">
      <c r="A226">
        <v>223</v>
      </c>
      <c r="B226" s="8">
        <f t="shared" si="15"/>
        <v>119.95128100519648</v>
      </c>
      <c r="D226" s="9">
        <f t="shared" si="16"/>
        <v>119.17971495086101</v>
      </c>
      <c r="F226" s="8">
        <f t="shared" si="19"/>
        <v>125.99256064789836</v>
      </c>
      <c r="G226" s="8">
        <f t="shared" si="17"/>
        <v>125.69049666576326</v>
      </c>
      <c r="H226" s="8">
        <f t="shared" si="18"/>
        <v>0.6629222398926351</v>
      </c>
    </row>
    <row r="227" spans="1:8" ht="13.5">
      <c r="A227">
        <v>224</v>
      </c>
      <c r="B227" s="8">
        <f t="shared" si="15"/>
        <v>119.98781654038191</v>
      </c>
      <c r="D227" s="9">
        <f t="shared" si="16"/>
        <v>119.33402816172811</v>
      </c>
      <c r="F227" s="8">
        <f t="shared" si="19"/>
        <v>126.3534189056559</v>
      </c>
      <c r="G227" s="8">
        <f t="shared" si="17"/>
        <v>126.0351387873922</v>
      </c>
      <c r="H227" s="8">
        <f t="shared" si="18"/>
        <v>0.6470082339794502</v>
      </c>
    </row>
    <row r="228" spans="1:8" ht="13.5">
      <c r="A228">
        <v>225</v>
      </c>
      <c r="B228" s="8">
        <f t="shared" si="15"/>
        <v>120</v>
      </c>
      <c r="D228" s="9">
        <f t="shared" si="16"/>
        <v>119.46478583745888</v>
      </c>
      <c r="F228" s="8">
        <f t="shared" si="19"/>
        <v>126.68214702137165</v>
      </c>
      <c r="G228" s="8">
        <f t="shared" si="17"/>
        <v>126.34803967030307</v>
      </c>
      <c r="H228" s="8">
        <f t="shared" si="18"/>
        <v>0.630302866426021</v>
      </c>
    </row>
    <row r="229" spans="1:8" ht="13.5">
      <c r="A229">
        <v>226</v>
      </c>
      <c r="B229" s="8">
        <f t="shared" si="15"/>
        <v>119.98781654038191</v>
      </c>
      <c r="D229" s="9">
        <f t="shared" si="16"/>
        <v>119.5718286699671</v>
      </c>
      <c r="F229" s="8">
        <f t="shared" si="19"/>
        <v>126.97834253672909</v>
      </c>
      <c r="G229" s="8">
        <f t="shared" si="17"/>
        <v>126.62881623691173</v>
      </c>
      <c r="H229" s="8">
        <f t="shared" si="18"/>
        <v>0.6128265514351531</v>
      </c>
    </row>
    <row r="230" spans="1:8" ht="13.5">
      <c r="A230">
        <v>227</v>
      </c>
      <c r="B230" s="8">
        <f t="shared" si="15"/>
        <v>119.95128100519648</v>
      </c>
      <c r="D230" s="9">
        <f t="shared" si="16"/>
        <v>119.65502624405006</v>
      </c>
      <c r="F230" s="8">
        <f t="shared" si="19"/>
        <v>127.24164278834688</v>
      </c>
      <c r="G230" s="8">
        <f t="shared" si="17"/>
        <v>126.87712469918935</v>
      </c>
      <c r="H230" s="8">
        <f t="shared" si="18"/>
        <v>0.5946006469772764</v>
      </c>
    </row>
    <row r="231" spans="1:8" ht="13.5">
      <c r="A231">
        <v>228</v>
      </c>
      <c r="B231" s="8">
        <f t="shared" si="15"/>
        <v>119.89043790736547</v>
      </c>
      <c r="D231" s="9">
        <f t="shared" si="16"/>
        <v>119.71427719627935</v>
      </c>
      <c r="F231" s="8">
        <f t="shared" si="19"/>
        <v>127.47172534616662</v>
      </c>
      <c r="G231" s="8">
        <f t="shared" si="17"/>
        <v>127.09266097422656</v>
      </c>
      <c r="H231" s="8">
        <f t="shared" si="18"/>
        <v>0.575647428380273</v>
      </c>
    </row>
    <row r="232" spans="1:8" ht="13.5">
      <c r="A232">
        <v>229</v>
      </c>
      <c r="B232" s="8">
        <f t="shared" si="15"/>
        <v>119.8053613748314</v>
      </c>
      <c r="D232" s="9">
        <f t="shared" si="16"/>
        <v>119.74950933849658</v>
      </c>
      <c r="F232" s="8">
        <f t="shared" si="19"/>
        <v>127.66830840260684</v>
      </c>
      <c r="G232" s="8">
        <f t="shared" si="17"/>
        <v>127.27516105121806</v>
      </c>
      <c r="H232" s="8">
        <f t="shared" si="18"/>
        <v>0.5559900608108346</v>
      </c>
    </row>
    <row r="233" spans="1:8" ht="13.5">
      <c r="A233">
        <v>230</v>
      </c>
      <c r="B233" s="8">
        <f t="shared" si="15"/>
        <v>119.69615506024417</v>
      </c>
      <c r="D233" s="9">
        <f t="shared" si="16"/>
        <v>119.76067974576355</v>
      </c>
      <c r="F233" s="8">
        <f t="shared" si="19"/>
        <v>127.83115111202889</v>
      </c>
      <c r="G233" s="8">
        <f t="shared" si="17"/>
        <v>127.42440130943965</v>
      </c>
      <c r="H233" s="8">
        <f t="shared" si="18"/>
        <v>0.5356525706813718</v>
      </c>
    </row>
    <row r="234" spans="1:8" ht="13.5">
      <c r="A234">
        <v>231</v>
      </c>
      <c r="B234" s="8">
        <f t="shared" si="15"/>
        <v>119.56295201467611</v>
      </c>
      <c r="D234" s="9">
        <f t="shared" si="16"/>
        <v>119.74777480865968</v>
      </c>
      <c r="F234" s="8">
        <f t="shared" si="19"/>
        <v>127.96005388012102</v>
      </c>
      <c r="G234" s="8">
        <f t="shared" si="17"/>
        <v>127.54019878684878</v>
      </c>
      <c r="H234" s="8">
        <f t="shared" si="18"/>
        <v>0.5146598160177598</v>
      </c>
    </row>
    <row r="235" spans="1:8" ht="13.5">
      <c r="A235">
        <v>232</v>
      </c>
      <c r="B235" s="8">
        <f t="shared" si="15"/>
        <v>119.40591452551993</v>
      </c>
      <c r="D235" s="9">
        <f t="shared" si="16"/>
        <v>119.71081024986297</v>
      </c>
      <c r="F235" s="8">
        <f t="shared" si="19"/>
        <v>128.05485860286655</v>
      </c>
      <c r="G235" s="8">
        <f t="shared" si="17"/>
        <v>127.6224113989992</v>
      </c>
      <c r="H235" s="8">
        <f t="shared" si="18"/>
        <v>0.4930374558243932</v>
      </c>
    </row>
    <row r="236" spans="1:8" ht="13.5">
      <c r="A236">
        <v>233</v>
      </c>
      <c r="B236" s="8">
        <f t="shared" si="15"/>
        <v>119.22523391876638</v>
      </c>
      <c r="D236" s="9">
        <f t="shared" si="16"/>
        <v>119.64983110499436</v>
      </c>
      <c r="F236" s="8">
        <f t="shared" si="19"/>
        <v>128.1154488548236</v>
      </c>
      <c r="G236" s="8">
        <f t="shared" si="17"/>
        <v>127.67093810802074</v>
      </c>
      <c r="H236" s="8">
        <f t="shared" si="18"/>
        <v>0.47081191848425</v>
      </c>
    </row>
    <row r="237" spans="1:8" ht="13.5">
      <c r="A237">
        <v>234</v>
      </c>
      <c r="B237" s="8">
        <f t="shared" si="15"/>
        <v>119.02113032590307</v>
      </c>
      <c r="D237" s="9">
        <f t="shared" si="16"/>
        <v>119.56491166774877</v>
      </c>
      <c r="F237" s="8">
        <f t="shared" si="19"/>
        <v>128.14175002650498</v>
      </c>
      <c r="G237" s="8">
        <f t="shared" si="17"/>
        <v>127.68571904147488</v>
      </c>
      <c r="H237" s="8">
        <f t="shared" si="18"/>
        <v>0.4480103692327449</v>
      </c>
    </row>
    <row r="238" spans="1:8" ht="13.5">
      <c r="A238">
        <v>235</v>
      </c>
      <c r="B238" s="8">
        <f t="shared" si="15"/>
        <v>118.79385241571818</v>
      </c>
      <c r="D238" s="9">
        <f t="shared" si="16"/>
        <v>119.45615539937964</v>
      </c>
      <c r="F238" s="8">
        <f t="shared" si="19"/>
        <v>128.13372941070762</v>
      </c>
      <c r="G238" s="8">
        <f t="shared" si="17"/>
        <v>127.66673556095813</v>
      </c>
      <c r="H238" s="8">
        <f t="shared" si="18"/>
        <v>0.42466067674527</v>
      </c>
    </row>
    <row r="239" spans="1:8" ht="13.5">
      <c r="A239">
        <v>236</v>
      </c>
      <c r="B239" s="8">
        <f t="shared" si="15"/>
        <v>118.54367709133575</v>
      </c>
      <c r="D239" s="9">
        <f t="shared" si="16"/>
        <v>119.32369480264735</v>
      </c>
      <c r="F239" s="8">
        <f t="shared" si="19"/>
        <v>128.0913962377034</v>
      </c>
      <c r="G239" s="8">
        <f t="shared" si="17"/>
        <v>127.61401028038502</v>
      </c>
      <c r="H239" s="8">
        <f t="shared" si="18"/>
        <v>0.40079137887935085</v>
      </c>
    </row>
    <row r="240" spans="1:8" ht="13.5">
      <c r="A240">
        <v>237</v>
      </c>
      <c r="B240" s="8">
        <f t="shared" si="15"/>
        <v>118.27090915285201</v>
      </c>
      <c r="D240" s="9">
        <f t="shared" si="16"/>
        <v>119.16769126038504</v>
      </c>
      <c r="F240" s="8">
        <f t="shared" si="19"/>
        <v>128.01480165926438</v>
      </c>
      <c r="G240" s="8">
        <f t="shared" si="17"/>
        <v>127.52760703394375</v>
      </c>
      <c r="H240" s="8">
        <f t="shared" si="18"/>
        <v>0.37643164761332004</v>
      </c>
    </row>
    <row r="241" spans="1:8" ht="13.5">
      <c r="A241">
        <v>238</v>
      </c>
      <c r="B241" s="8">
        <f t="shared" si="15"/>
        <v>117.97588092598335</v>
      </c>
      <c r="D241" s="9">
        <f t="shared" si="16"/>
        <v>118.98833483887844</v>
      </c>
      <c r="F241" s="8">
        <f t="shared" si="19"/>
        <v>127.90403868155707</v>
      </c>
      <c r="G241" s="8">
        <f t="shared" si="17"/>
        <v>127.40763079377838</v>
      </c>
      <c r="H241" s="8">
        <f t="shared" si="18"/>
        <v>0.35161125322438547</v>
      </c>
    </row>
    <row r="242" spans="1:8" ht="13.5">
      <c r="A242">
        <v>239</v>
      </c>
      <c r="B242" s="8">
        <f t="shared" si="15"/>
        <v>117.65895185717855</v>
      </c>
      <c r="D242" s="9">
        <f t="shared" si="16"/>
        <v>118.78584405629942</v>
      </c>
      <c r="F242" s="8">
        <f t="shared" si="19"/>
        <v>127.75924204700277</v>
      </c>
      <c r="G242" s="8">
        <f t="shared" si="17"/>
        <v>127.25422753751155</v>
      </c>
      <c r="H242" s="8">
        <f t="shared" si="18"/>
        <v>0.3263605277498248</v>
      </c>
    </row>
    <row r="243" spans="1:8" ht="13.5">
      <c r="A243">
        <v>240</v>
      </c>
      <c r="B243" s="8">
        <f t="shared" si="15"/>
        <v>117.32050807568878</v>
      </c>
      <c r="D243" s="9">
        <f t="shared" si="16"/>
        <v>118.56046561647526</v>
      </c>
      <c r="F243" s="8">
        <f t="shared" si="19"/>
        <v>127.58058806526138</v>
      </c>
      <c r="G243" s="8">
        <f t="shared" si="17"/>
        <v>127.06758406578274</v>
      </c>
      <c r="H243" s="8">
        <f t="shared" si="18"/>
        <v>0.30071032777589285</v>
      </c>
    </row>
    <row r="244" spans="1:8" ht="13.5">
      <c r="A244">
        <v>241</v>
      </c>
      <c r="B244" s="8">
        <f t="shared" si="15"/>
        <v>116.96096192312851</v>
      </c>
      <c r="D244" s="9">
        <f t="shared" si="16"/>
        <v>118.31247410831796</v>
      </c>
      <c r="F244" s="8">
        <f t="shared" si="19"/>
        <v>127.36829439355863</v>
      </c>
      <c r="G244" s="8">
        <f t="shared" si="17"/>
        <v>126.8479277700371</v>
      </c>
      <c r="H244" s="8">
        <f t="shared" si="18"/>
        <v>0.2746919965998164</v>
      </c>
    </row>
    <row r="245" spans="1:8" ht="13.5">
      <c r="A245">
        <v>242</v>
      </c>
      <c r="B245" s="8">
        <f t="shared" si="15"/>
        <v>116.58075145110084</v>
      </c>
      <c r="D245" s="9">
        <f t="shared" si="16"/>
        <v>118.04217167128007</v>
      </c>
      <c r="F245" s="8">
        <f t="shared" si="19"/>
        <v>127.12261976663692</v>
      </c>
      <c r="G245" s="8">
        <f t="shared" si="17"/>
        <v>126.5955263508601</v>
      </c>
      <c r="H245" s="8">
        <f t="shared" si="18"/>
        <v>0.24833732581097534</v>
      </c>
    </row>
    <row r="246" spans="1:8" ht="13.5">
      <c r="A246">
        <v>243</v>
      </c>
      <c r="B246" s="8">
        <f t="shared" si="15"/>
        <v>116.18033988749895</v>
      </c>
      <c r="D246" s="9">
        <f t="shared" si="16"/>
        <v>117.74988762724423</v>
      </c>
      <c r="F246" s="8">
        <f t="shared" si="19"/>
        <v>126.84386367667108</v>
      </c>
      <c r="G246" s="8">
        <f t="shared" si="17"/>
        <v>126.31068748721246</v>
      </c>
      <c r="H246" s="8">
        <f t="shared" si="18"/>
        <v>0.22167851633804478</v>
      </c>
    </row>
    <row r="247" spans="1:8" ht="13.5">
      <c r="A247">
        <v>244</v>
      </c>
      <c r="B247" s="8">
        <f t="shared" si="15"/>
        <v>115.76021507213446</v>
      </c>
      <c r="D247" s="9">
        <f t="shared" si="16"/>
        <v>117.43597807929518</v>
      </c>
      <c r="F247" s="8">
        <f t="shared" si="19"/>
        <v>126.53236600355051</v>
      </c>
      <c r="G247" s="8">
        <f t="shared" si="17"/>
        <v>125.9937584569797</v>
      </c>
      <c r="H247" s="8">
        <f t="shared" si="18"/>
        <v>0.1947481390095047</v>
      </c>
    </row>
    <row r="248" spans="1:8" ht="13.5">
      <c r="A248">
        <v>245</v>
      </c>
      <c r="B248" s="8">
        <f t="shared" si="15"/>
        <v>115.32088886237958</v>
      </c>
      <c r="D248" s="9">
        <f t="shared" si="16"/>
        <v>117.10082547786304</v>
      </c>
      <c r="F248" s="8">
        <f t="shared" si="19"/>
        <v>126.18850659598921</v>
      </c>
      <c r="G248" s="8">
        <f t="shared" si="17"/>
        <v>125.64512570930873</v>
      </c>
      <c r="H248" s="8">
        <f t="shared" si="18"/>
        <v>0.16757909467548066</v>
      </c>
    </row>
    <row r="249" spans="1:8" ht="13.5">
      <c r="A249">
        <v>246</v>
      </c>
      <c r="B249" s="8">
        <f t="shared" si="15"/>
        <v>114.86289650954788</v>
      </c>
      <c r="D249" s="9">
        <f t="shared" si="16"/>
        <v>116.74483815476636</v>
      </c>
      <c r="F249" s="8">
        <f t="shared" si="19"/>
        <v>125.8127048039842</v>
      </c>
      <c r="G249" s="8">
        <f t="shared" si="17"/>
        <v>125.26521438926238</v>
      </c>
      <c r="H249" s="8">
        <f t="shared" si="18"/>
        <v>0.1402045739393893</v>
      </c>
    </row>
    <row r="250" spans="1:8" ht="13.5">
      <c r="A250">
        <v>247</v>
      </c>
      <c r="B250" s="8">
        <f t="shared" si="15"/>
        <v>114.38679600677303</v>
      </c>
      <c r="D250" s="9">
        <f t="shared" si="16"/>
        <v>116.36844982572266</v>
      </c>
      <c r="F250" s="8">
        <f t="shared" si="19"/>
        <v>125.40541896320177</v>
      </c>
      <c r="G250" s="8">
        <f t="shared" si="17"/>
        <v>124.85448781538034</v>
      </c>
      <c r="H250" s="8">
        <f t="shared" si="18"/>
        <v>0.1126580165483176</v>
      </c>
    </row>
    <row r="251" spans="1:8" ht="13.5">
      <c r="A251">
        <v>248</v>
      </c>
      <c r="B251" s="8">
        <f t="shared" si="15"/>
        <v>113.89316740917995</v>
      </c>
      <c r="D251" s="9">
        <f t="shared" si="16"/>
        <v>115.97211906193274</v>
      </c>
      <c r="F251" s="8">
        <f t="shared" si="19"/>
        <v>124.96714583192866</v>
      </c>
      <c r="G251" s="8">
        <f t="shared" si="17"/>
        <v>124.41344691079122</v>
      </c>
      <c r="H251" s="8">
        <f t="shared" si="18"/>
        <v>0.08497307049144592</v>
      </c>
    </row>
    <row r="252" spans="1:8" ht="13.5">
      <c r="A252">
        <v>249</v>
      </c>
      <c r="B252" s="8">
        <f t="shared" si="15"/>
        <v>113.38261212717718</v>
      </c>
      <c r="D252" s="9">
        <f t="shared" si="16"/>
        <v>115.5563287313822</v>
      </c>
      <c r="F252" s="8">
        <f t="shared" si="19"/>
        <v>124.49841998128267</v>
      </c>
      <c r="G252" s="8">
        <f t="shared" si="17"/>
        <v>123.94262958857739</v>
      </c>
      <c r="H252" s="8">
        <f t="shared" si="18"/>
        <v>0.057183550856181986</v>
      </c>
    </row>
    <row r="253" spans="1:8" ht="13.5">
      <c r="A253">
        <v>250</v>
      </c>
      <c r="B253" s="8">
        <f t="shared" si="15"/>
        <v>112.85575219373081</v>
      </c>
      <c r="D253" s="9">
        <f t="shared" si="16"/>
        <v>115.1215854105412</v>
      </c>
      <c r="F253" s="8">
        <f t="shared" si="19"/>
        <v>123.99981313943357</v>
      </c>
      <c r="G253" s="8">
        <f t="shared" si="17"/>
        <v>123.44261009214843</v>
      </c>
      <c r="H253" s="8">
        <f t="shared" si="18"/>
        <v>0.029323398491924786</v>
      </c>
    </row>
    <row r="254" spans="1:8" ht="13.5">
      <c r="A254">
        <v>251</v>
      </c>
      <c r="B254" s="8">
        <f t="shared" si="15"/>
        <v>112.31322950651317</v>
      </c>
      <c r="D254" s="9">
        <f t="shared" si="16"/>
        <v>114.66841876717912</v>
      </c>
      <c r="F254" s="8">
        <f t="shared" si="19"/>
        <v>123.47193349064035</v>
      </c>
      <c r="G254" s="8">
        <f t="shared" si="17"/>
        <v>122.91399829143398</v>
      </c>
      <c r="H254" s="8">
        <f t="shared" si="18"/>
        <v>0.0014266385316063536</v>
      </c>
    </row>
    <row r="255" spans="1:8" ht="13.5">
      <c r="A255">
        <v>252</v>
      </c>
      <c r="B255" s="8">
        <f t="shared" si="15"/>
        <v>111.75570504584947</v>
      </c>
      <c r="D255" s="9">
        <f t="shared" si="16"/>
        <v>114.19738091504594</v>
      </c>
      <c r="F255" s="8">
        <f t="shared" si="19"/>
        <v>122.9154249299656</v>
      </c>
      <c r="G255" s="8">
        <f t="shared" si="17"/>
        <v>122.35743893575979</v>
      </c>
      <c r="H255" s="8">
        <f t="shared" si="18"/>
        <v>-0.02647266117868376</v>
      </c>
    </row>
    <row r="256" spans="1:8" ht="13.5">
      <c r="A256">
        <v>253</v>
      </c>
      <c r="B256" s="8">
        <f t="shared" si="15"/>
        <v>111.18385806941495</v>
      </c>
      <c r="D256" s="9">
        <f t="shared" si="16"/>
        <v>113.70904574120665</v>
      </c>
      <c r="F256" s="8">
        <f t="shared" si="19"/>
        <v>122.3309662745811</v>
      </c>
      <c r="G256" s="8">
        <f t="shared" si="17"/>
        <v>121.77361086432279</v>
      </c>
      <c r="H256" s="8">
        <f t="shared" si="18"/>
        <v>-0.05434043169159944</v>
      </c>
    </row>
    <row r="257" spans="1:8" ht="13.5">
      <c r="A257">
        <v>254</v>
      </c>
      <c r="B257" s="8">
        <f t="shared" si="15"/>
        <v>110.59838528466409</v>
      </c>
      <c r="D257" s="9">
        <f t="shared" si="16"/>
        <v>113.20400820684831</v>
      </c>
      <c r="F257" s="8">
        <f t="shared" si="19"/>
        <v>121.71927043263119</v>
      </c>
      <c r="G257" s="8">
        <f t="shared" si="17"/>
        <v>121.16322617523282</v>
      </c>
      <c r="H257" s="8">
        <f t="shared" si="18"/>
        <v>-0.0821426445615179</v>
      </c>
    </row>
    <row r="258" spans="1:8" ht="13.5">
      <c r="A258">
        <v>255</v>
      </c>
      <c r="B258" s="8">
        <f t="shared" si="15"/>
        <v>110</v>
      </c>
      <c r="D258" s="9">
        <f t="shared" si="16"/>
        <v>112.68288362241147</v>
      </c>
      <c r="F258" s="8">
        <f t="shared" si="19"/>
        <v>121.08108353067131</v>
      </c>
      <c r="G258" s="8">
        <f t="shared" si="17"/>
        <v>120.52702935413774</v>
      </c>
      <c r="H258" s="8">
        <f t="shared" si="18"/>
        <v>-0.10984535338819618</v>
      </c>
    </row>
    <row r="259" spans="1:8" ht="13.5">
      <c r="A259">
        <v>256</v>
      </c>
      <c r="B259" s="8">
        <f t="shared" si="15"/>
        <v>109.38943125571782</v>
      </c>
      <c r="D259" s="9">
        <f t="shared" si="16"/>
        <v>112.14630689792918</v>
      </c>
      <c r="F259" s="8">
        <f t="shared" si="19"/>
        <v>120.41718400074954</v>
      </c>
      <c r="G259" s="8">
        <f t="shared" si="17"/>
        <v>119.86579636349796</v>
      </c>
      <c r="H259" s="8">
        <f t="shared" si="18"/>
        <v>-0.1374147352507751</v>
      </c>
    </row>
    <row r="260" spans="1:8" ht="13.5">
      <c r="A260">
        <v>257</v>
      </c>
      <c r="B260" s="8">
        <f aca="true" t="shared" si="20" ref="B260:B323">100+20*SIN(2*PI()*A260/180)</f>
        <v>108.76742293578155</v>
      </c>
      <c r="D260" s="9">
        <f t="shared" si="16"/>
        <v>111.59493176948692</v>
      </c>
      <c r="F260" s="8">
        <f t="shared" si="19"/>
        <v>119.72838162824719</v>
      </c>
      <c r="G260" s="8">
        <f t="shared" si="17"/>
        <v>119.18033369362391</v>
      </c>
      <c r="H260" s="8">
        <f t="shared" si="18"/>
        <v>-0.16481713198193915</v>
      </c>
    </row>
    <row r="261" spans="1:8" ht="13.5">
      <c r="A261">
        <v>258</v>
      </c>
      <c r="B261" s="8">
        <f t="shared" si="20"/>
        <v>108.13473286151603</v>
      </c>
      <c r="D261" s="9">
        <f aca="true" t="shared" si="21" ref="D261:D324">B260*$E$2+(1-$E$2)*D260</f>
        <v>111.02943000274585</v>
      </c>
      <c r="F261" s="8">
        <f t="shared" si="19"/>
        <v>119.01551656164197</v>
      </c>
      <c r="G261" s="8">
        <f aca="true" t="shared" si="22" ref="G261:G324">$G$1*B261+(1-$G$1)*(G260+H260)</f>
        <v>118.47147737663568</v>
      </c>
      <c r="H261" s="8">
        <f aca="true" t="shared" si="23" ref="H261:H324">$G$2*(G261-G260)+(1-$G$2)*H260</f>
        <v>-0.1920190912322538</v>
      </c>
    </row>
    <row r="262" spans="1:8" ht="13.5">
      <c r="A262">
        <v>259</v>
      </c>
      <c r="B262" s="8">
        <f t="shared" si="20"/>
        <v>107.49213186831827</v>
      </c>
      <c r="D262" s="9">
        <f t="shared" si="21"/>
        <v>110.4504905744999</v>
      </c>
      <c r="F262" s="8">
        <f aca="true" t="shared" si="24" ref="F262:F325">G261+H261</f>
        <v>118.27945828540342</v>
      </c>
      <c r="G262" s="8">
        <f t="shared" si="22"/>
        <v>117.74009196454917</v>
      </c>
      <c r="H262" s="8">
        <f t="shared" si="23"/>
        <v>-0.21898740727496663</v>
      </c>
    </row>
    <row r="263" spans="1:8" ht="13.5">
      <c r="A263">
        <v>260</v>
      </c>
      <c r="B263" s="8">
        <f t="shared" si="20"/>
        <v>106.84040286651337</v>
      </c>
      <c r="D263" s="9">
        <f t="shared" si="21"/>
        <v>109.85881883326357</v>
      </c>
      <c r="F263" s="8">
        <f t="shared" si="24"/>
        <v>117.5211045572742</v>
      </c>
      <c r="G263" s="8">
        <f t="shared" si="22"/>
        <v>116.98706947273615</v>
      </c>
      <c r="H263" s="8">
        <f t="shared" si="23"/>
        <v>-0.24568916150186892</v>
      </c>
    </row>
    <row r="264" spans="1:8" ht="13.5">
      <c r="A264">
        <v>261</v>
      </c>
      <c r="B264" s="8">
        <f t="shared" si="20"/>
        <v>106.18033988749896</v>
      </c>
      <c r="D264" s="9">
        <f t="shared" si="21"/>
        <v>109.25513563991353</v>
      </c>
      <c r="F264" s="8">
        <f t="shared" si="24"/>
        <v>116.74138031123428</v>
      </c>
      <c r="G264" s="8">
        <f t="shared" si="22"/>
        <v>116.2133282900475</v>
      </c>
      <c r="H264" s="8">
        <f t="shared" si="23"/>
        <v>-0.2720917625612081</v>
      </c>
    </row>
    <row r="265" spans="1:8" ht="13.5">
      <c r="A265">
        <v>262</v>
      </c>
      <c r="B265" s="8">
        <f t="shared" si="20"/>
        <v>105.51274711633997</v>
      </c>
      <c r="D265" s="9">
        <f t="shared" si="21"/>
        <v>108.64017648943062</v>
      </c>
      <c r="F265" s="8">
        <f t="shared" si="24"/>
        <v>115.9412365274863</v>
      </c>
      <c r="G265" s="8">
        <f t="shared" si="22"/>
        <v>115.41981205692898</v>
      </c>
      <c r="H265" s="8">
        <f t="shared" si="23"/>
        <v>-0.2981629860890739</v>
      </c>
    </row>
    <row r="266" spans="1:8" ht="13.5">
      <c r="A266">
        <v>263</v>
      </c>
      <c r="B266" s="8">
        <f t="shared" si="20"/>
        <v>104.83843791199334</v>
      </c>
      <c r="D266" s="9">
        <f t="shared" si="21"/>
        <v>108.01469061481248</v>
      </c>
      <c r="F266" s="8">
        <f t="shared" si="24"/>
        <v>115.12164907083991</v>
      </c>
      <c r="G266" s="8">
        <f t="shared" si="22"/>
        <v>114.60748851289756</v>
      </c>
      <c r="H266" s="8">
        <f t="shared" si="23"/>
        <v>-0.3238710139861909</v>
      </c>
    </row>
    <row r="267" spans="1:8" ht="13.5">
      <c r="A267">
        <v>264</v>
      </c>
      <c r="B267" s="8">
        <f t="shared" si="20"/>
        <v>104.15823381635518</v>
      </c>
      <c r="D267" s="9">
        <f t="shared" si="21"/>
        <v>107.37944007424866</v>
      </c>
      <c r="F267" s="8">
        <f t="shared" si="24"/>
        <v>114.28361749891137</v>
      </c>
      <c r="G267" s="8">
        <f t="shared" si="22"/>
        <v>113.77734831478355</v>
      </c>
      <c r="H267" s="8">
        <f t="shared" si="23"/>
        <v>-0.3491844731925818</v>
      </c>
    </row>
    <row r="268" spans="1:8" ht="13.5">
      <c r="A268">
        <v>265</v>
      </c>
      <c r="B268" s="8">
        <f t="shared" si="20"/>
        <v>103.47296355333862</v>
      </c>
      <c r="D268" s="9">
        <f t="shared" si="21"/>
        <v>106.73519882266997</v>
      </c>
      <c r="F268" s="8">
        <f t="shared" si="24"/>
        <v>113.42816384159097</v>
      </c>
      <c r="G268" s="8">
        <f t="shared" si="22"/>
        <v>112.93040382717835</v>
      </c>
      <c r="H268" s="8">
        <f t="shared" si="23"/>
        <v>-0.37407247391321263</v>
      </c>
    </row>
    <row r="269" spans="1:8" ht="13.5">
      <c r="A269">
        <v>266</v>
      </c>
      <c r="B269" s="8">
        <f t="shared" si="20"/>
        <v>102.78346201920132</v>
      </c>
      <c r="D269" s="9">
        <f t="shared" si="21"/>
        <v>106.0827517688037</v>
      </c>
      <c r="F269" s="8">
        <f t="shared" si="24"/>
        <v>112.55633135326514</v>
      </c>
      <c r="G269" s="8">
        <f t="shared" si="22"/>
        <v>112.06768788656194</v>
      </c>
      <c r="H269" s="8">
        <f t="shared" si="23"/>
        <v>-0.39850464724837253</v>
      </c>
    </row>
    <row r="270" spans="1:8" ht="13.5">
      <c r="A270">
        <v>267</v>
      </c>
      <c r="B270" s="8">
        <f t="shared" si="20"/>
        <v>102.09056926535308</v>
      </c>
      <c r="D270" s="9">
        <f t="shared" si="21"/>
        <v>105.42289381888324</v>
      </c>
      <c r="F270" s="8">
        <f t="shared" si="24"/>
        <v>111.66918323931357</v>
      </c>
      <c r="G270" s="8">
        <f t="shared" si="22"/>
        <v>111.19025254061555</v>
      </c>
      <c r="H270" s="8">
        <f t="shared" si="23"/>
        <v>-0.42245118218327365</v>
      </c>
    </row>
    <row r="271" spans="1:8" ht="13.5">
      <c r="A271">
        <v>268</v>
      </c>
      <c r="B271" s="8">
        <f t="shared" si="20"/>
        <v>101.39512947488254</v>
      </c>
      <c r="D271" s="9">
        <f t="shared" si="21"/>
        <v>104.75642890817721</v>
      </c>
      <c r="F271" s="8">
        <f t="shared" si="24"/>
        <v>110.76780135843227</v>
      </c>
      <c r="G271" s="8">
        <f t="shared" si="22"/>
        <v>110.29916776425478</v>
      </c>
      <c r="H271" s="8">
        <f t="shared" si="23"/>
        <v>-0.4458828618921485</v>
      </c>
    </row>
    <row r="272" spans="1:8" ht="13.5">
      <c r="A272">
        <v>269</v>
      </c>
      <c r="B272" s="8">
        <f t="shared" si="20"/>
        <v>100.69798993405001</v>
      </c>
      <c r="D272" s="9">
        <f t="shared" si="21"/>
        <v>104.08416902151829</v>
      </c>
      <c r="F272" s="8">
        <f t="shared" si="24"/>
        <v>109.85328490236263</v>
      </c>
      <c r="G272" s="8">
        <f t="shared" si="22"/>
        <v>109.39552015394699</v>
      </c>
      <c r="H272" s="8">
        <f t="shared" si="23"/>
        <v>-0.4687710993129304</v>
      </c>
    </row>
    <row r="273" spans="1:8" ht="13.5">
      <c r="A273">
        <v>270</v>
      </c>
      <c r="B273" s="8">
        <f t="shared" si="20"/>
        <v>100.00000000000001</v>
      </c>
      <c r="D273" s="9">
        <f t="shared" si="21"/>
        <v>103.40693320402464</v>
      </c>
      <c r="F273" s="8">
        <f t="shared" si="24"/>
        <v>108.92674905463406</v>
      </c>
      <c r="G273" s="8">
        <f t="shared" si="22"/>
        <v>108.48041160190235</v>
      </c>
      <c r="H273" s="8">
        <f t="shared" si="23"/>
        <v>-0.491087971949516</v>
      </c>
    </row>
    <row r="274" spans="1:8" ht="13.5">
      <c r="A274">
        <v>271</v>
      </c>
      <c r="B274" s="8">
        <f t="shared" si="20"/>
        <v>99.30201006595</v>
      </c>
      <c r="D274" s="9">
        <f t="shared" si="21"/>
        <v>102.72554656321972</v>
      </c>
      <c r="F274" s="8">
        <f t="shared" si="24"/>
        <v>107.98932362995284</v>
      </c>
      <c r="G274" s="8">
        <f t="shared" si="22"/>
        <v>107.5549579517527</v>
      </c>
      <c r="H274" s="8">
        <f t="shared" si="23"/>
        <v>-0.5128062558595226</v>
      </c>
    </row>
    <row r="275" spans="1:8" ht="13.5">
      <c r="A275">
        <v>272</v>
      </c>
      <c r="B275" s="8">
        <f t="shared" si="20"/>
        <v>98.60487052511748</v>
      </c>
      <c r="D275" s="9">
        <f t="shared" si="21"/>
        <v>102.04083926376578</v>
      </c>
      <c r="F275" s="8">
        <f t="shared" si="24"/>
        <v>107.04215169589318</v>
      </c>
      <c r="G275" s="8">
        <f t="shared" si="22"/>
        <v>106.6202876373544</v>
      </c>
      <c r="H275" s="8">
        <f t="shared" si="23"/>
        <v>-0.5338994587864616</v>
      </c>
    </row>
    <row r="276" spans="1:8" ht="13.5">
      <c r="A276">
        <v>273</v>
      </c>
      <c r="B276" s="8">
        <f t="shared" si="20"/>
        <v>97.90943073464693</v>
      </c>
      <c r="D276" s="9">
        <f t="shared" si="21"/>
        <v>101.35364551603612</v>
      </c>
      <c r="F276" s="8">
        <f t="shared" si="24"/>
        <v>106.08638817856793</v>
      </c>
      <c r="G276" s="8">
        <f t="shared" si="22"/>
        <v>105.67754030637187</v>
      </c>
      <c r="H276" s="8">
        <f t="shared" si="23"/>
        <v>-0.5543418523962649</v>
      </c>
    </row>
    <row r="277" spans="1:8" ht="13.5">
      <c r="A277">
        <v>274</v>
      </c>
      <c r="B277" s="8">
        <f t="shared" si="20"/>
        <v>97.21653798079869</v>
      </c>
      <c r="D277" s="9">
        <f t="shared" si="21"/>
        <v>100.6648025597583</v>
      </c>
      <c r="F277" s="8">
        <f t="shared" si="24"/>
        <v>105.1231984539756</v>
      </c>
      <c r="G277" s="8">
        <f t="shared" si="22"/>
        <v>104.72786543031675</v>
      </c>
      <c r="H277" s="8">
        <f t="shared" si="23"/>
        <v>-0.5741085035792073</v>
      </c>
    </row>
    <row r="278" spans="1:8" ht="13.5">
      <c r="A278">
        <v>275</v>
      </c>
      <c r="B278" s="8">
        <f t="shared" si="20"/>
        <v>96.5270364466614</v>
      </c>
      <c r="D278" s="9">
        <f t="shared" si="21"/>
        <v>99.97514964396639</v>
      </c>
      <c r="F278" s="8">
        <f t="shared" si="24"/>
        <v>104.15375692673754</v>
      </c>
      <c r="G278" s="8">
        <f t="shared" si="22"/>
        <v>103.77242090273373</v>
      </c>
      <c r="H278" s="8">
        <f t="shared" si="23"/>
        <v>-0.5931753047793983</v>
      </c>
    </row>
    <row r="279" spans="1:8" ht="13.5">
      <c r="A279">
        <v>276</v>
      </c>
      <c r="B279" s="8">
        <f t="shared" si="20"/>
        <v>95.84176618364484</v>
      </c>
      <c r="D279" s="9">
        <f t="shared" si="21"/>
        <v>99.2855270045054</v>
      </c>
      <c r="F279" s="8">
        <f t="shared" si="24"/>
        <v>103.17924559795433</v>
      </c>
      <c r="G279" s="8">
        <f t="shared" si="22"/>
        <v>102.81237162723886</v>
      </c>
      <c r="H279" s="8">
        <f t="shared" si="23"/>
        <v>-0.6115190033151717</v>
      </c>
    </row>
    <row r="280" spans="1:8" ht="13.5">
      <c r="A280">
        <v>277</v>
      </c>
      <c r="B280" s="8">
        <f t="shared" si="20"/>
        <v>95.16156208800663</v>
      </c>
      <c r="D280" s="9">
        <f t="shared" si="21"/>
        <v>98.5967748403333</v>
      </c>
      <c r="F280" s="8">
        <f t="shared" si="24"/>
        <v>102.2008526239237</v>
      </c>
      <c r="G280" s="8">
        <f t="shared" si="22"/>
        <v>101.84888809712783</v>
      </c>
      <c r="H280" s="8">
        <f t="shared" si="23"/>
        <v>-0.6291172296549647</v>
      </c>
    </row>
    <row r="281" spans="1:8" ht="13.5">
      <c r="A281">
        <v>278</v>
      </c>
      <c r="B281" s="8">
        <f t="shared" si="20"/>
        <v>94.48725288366002</v>
      </c>
      <c r="D281" s="9">
        <f t="shared" si="21"/>
        <v>97.90973228986797</v>
      </c>
      <c r="F281" s="8">
        <f t="shared" si="24"/>
        <v>101.21977086747286</v>
      </c>
      <c r="G281" s="8">
        <f t="shared" si="22"/>
        <v>100.88314496828221</v>
      </c>
      <c r="H281" s="8">
        <f t="shared" si="23"/>
        <v>-0.6459485246144974</v>
      </c>
    </row>
    <row r="282" spans="1:8" ht="13.5">
      <c r="A282">
        <v>279</v>
      </c>
      <c r="B282" s="8">
        <f t="shared" si="20"/>
        <v>93.81966011250105</v>
      </c>
      <c r="D282" s="9">
        <f t="shared" si="21"/>
        <v>97.22523640862639</v>
      </c>
      <c r="F282" s="8">
        <f t="shared" si="24"/>
        <v>100.23719644366771</v>
      </c>
      <c r="G282" s="8">
        <f t="shared" si="22"/>
        <v>99.91631962710937</v>
      </c>
      <c r="H282" s="8">
        <f t="shared" si="23"/>
        <v>-0.6619923654424144</v>
      </c>
    </row>
    <row r="283" spans="1:8" ht="13.5">
      <c r="A283">
        <v>280</v>
      </c>
      <c r="B283" s="8">
        <f t="shared" si="20"/>
        <v>93.15959713348664</v>
      </c>
      <c r="D283" s="9">
        <f t="shared" si="21"/>
        <v>96.54412114940133</v>
      </c>
      <c r="F283" s="8">
        <f t="shared" si="24"/>
        <v>99.25432726166696</v>
      </c>
      <c r="G283" s="8">
        <f t="shared" si="22"/>
        <v>98.94959075525793</v>
      </c>
      <c r="H283" s="8">
        <f t="shared" si="23"/>
        <v>-0.6772291907628658</v>
      </c>
    </row>
    <row r="284" spans="1:8" ht="13.5">
      <c r="A284">
        <v>281</v>
      </c>
      <c r="B284" s="8">
        <f t="shared" si="20"/>
        <v>92.50786813168178</v>
      </c>
      <c r="D284" s="9">
        <f t="shared" si="21"/>
        <v>95.86721634621841</v>
      </c>
      <c r="F284" s="8">
        <f t="shared" si="24"/>
        <v>98.27236156449506</v>
      </c>
      <c r="G284" s="8">
        <f t="shared" si="22"/>
        <v>97.9841368928544</v>
      </c>
      <c r="H284" s="8">
        <f t="shared" si="23"/>
        <v>-0.6916404243448993</v>
      </c>
    </row>
    <row r="285" spans="1:8" ht="13.5">
      <c r="A285">
        <v>282</v>
      </c>
      <c r="B285" s="8">
        <f t="shared" si="20"/>
        <v>91.86526713848403</v>
      </c>
      <c r="D285" s="9">
        <f t="shared" si="21"/>
        <v>95.19534670331109</v>
      </c>
      <c r="F285" s="8">
        <f t="shared" si="24"/>
        <v>97.2924964685095</v>
      </c>
      <c r="G285" s="8">
        <f t="shared" si="22"/>
        <v>97.02113500200822</v>
      </c>
      <c r="H285" s="8">
        <f t="shared" si="23"/>
        <v>-0.7052084976699629</v>
      </c>
    </row>
    <row r="286" spans="1:8" ht="13.5">
      <c r="A286">
        <v>283</v>
      </c>
      <c r="B286" s="8">
        <f t="shared" si="20"/>
        <v>91.23257706421846</v>
      </c>
      <c r="D286" s="9">
        <f t="shared" si="21"/>
        <v>94.52933079034568</v>
      </c>
      <c r="F286" s="8">
        <f t="shared" si="24"/>
        <v>96.31592650433826</v>
      </c>
      <c r="G286" s="8">
        <f t="shared" si="22"/>
        <v>96.06175903233226</v>
      </c>
      <c r="H286" s="8">
        <f t="shared" si="23"/>
        <v>-0.7179168712702627</v>
      </c>
    </row>
    <row r="287" spans="1:8" ht="13.5">
      <c r="A287">
        <v>284</v>
      </c>
      <c r="B287" s="8">
        <f t="shared" si="20"/>
        <v>90.61056874428219</v>
      </c>
      <c r="D287" s="9">
        <f t="shared" si="21"/>
        <v>93.86998004512024</v>
      </c>
      <c r="F287" s="8">
        <f t="shared" si="24"/>
        <v>95.343842161062</v>
      </c>
      <c r="G287" s="8">
        <f t="shared" si="22"/>
        <v>95.107178490223</v>
      </c>
      <c r="H287" s="8">
        <f t="shared" si="23"/>
        <v>-0.7297500548122123</v>
      </c>
    </row>
    <row r="288" spans="1:8" ht="13.5">
      <c r="A288">
        <v>285</v>
      </c>
      <c r="B288" s="8">
        <f t="shared" si="20"/>
        <v>89.99999999999999</v>
      </c>
      <c r="D288" s="9">
        <f t="shared" si="21"/>
        <v>93.21809778495263</v>
      </c>
      <c r="F288" s="8">
        <f t="shared" si="24"/>
        <v>94.37742843541079</v>
      </c>
      <c r="G288" s="8">
        <f t="shared" si="22"/>
        <v>94.15855701364025</v>
      </c>
      <c r="H288" s="8">
        <f t="shared" si="23"/>
        <v>-0.7406936259007396</v>
      </c>
    </row>
    <row r="289" spans="1:8" ht="13.5">
      <c r="A289">
        <v>286</v>
      </c>
      <c r="B289" s="8">
        <f t="shared" si="20"/>
        <v>89.4016147153359</v>
      </c>
      <c r="D289" s="9">
        <f t="shared" si="21"/>
        <v>92.5744782279621</v>
      </c>
      <c r="F289" s="8">
        <f t="shared" si="24"/>
        <v>93.4178633877395</v>
      </c>
      <c r="G289" s="8">
        <f t="shared" si="22"/>
        <v>93.21705095411932</v>
      </c>
      <c r="H289" s="8">
        <f t="shared" si="23"/>
        <v>-0.7507342475817492</v>
      </c>
    </row>
    <row r="290" spans="1:8" ht="13.5">
      <c r="A290">
        <v>287</v>
      </c>
      <c r="B290" s="8">
        <f t="shared" si="20"/>
        <v>88.81614193058506</v>
      </c>
      <c r="D290" s="9">
        <f t="shared" si="21"/>
        <v>91.93990552543687</v>
      </c>
      <c r="F290" s="8">
        <f t="shared" si="24"/>
        <v>92.46631670653757</v>
      </c>
      <c r="G290" s="8">
        <f t="shared" si="22"/>
        <v>92.28380796773995</v>
      </c>
      <c r="H290" s="8">
        <f t="shared" si="23"/>
        <v>-0.7598596845216302</v>
      </c>
    </row>
    <row r="291" spans="1:8" ht="13.5">
      <c r="A291">
        <v>288</v>
      </c>
      <c r="B291" s="8">
        <f t="shared" si="20"/>
        <v>88.24429495415055</v>
      </c>
      <c r="D291" s="9">
        <f t="shared" si="21"/>
        <v>91.3151528064665</v>
      </c>
      <c r="F291" s="8">
        <f t="shared" si="24"/>
        <v>91.52394828321832</v>
      </c>
      <c r="G291" s="8">
        <f t="shared" si="22"/>
        <v>91.35996561676492</v>
      </c>
      <c r="H291" s="8">
        <f t="shared" si="23"/>
        <v>-0.7680588178442997</v>
      </c>
    </row>
    <row r="292" spans="1:8" ht="13.5">
      <c r="A292">
        <v>289</v>
      </c>
      <c r="B292" s="8">
        <f t="shared" si="20"/>
        <v>87.68677049348685</v>
      </c>
      <c r="D292" s="9">
        <f t="shared" si="21"/>
        <v>90.70098123600332</v>
      </c>
      <c r="F292" s="8">
        <f t="shared" si="24"/>
        <v>90.59190679892062</v>
      </c>
      <c r="G292" s="8">
        <f t="shared" si="22"/>
        <v>90.44664998364892</v>
      </c>
      <c r="H292" s="8">
        <f t="shared" si="23"/>
        <v>-0.7753216586078846</v>
      </c>
    </row>
    <row r="293" spans="1:8" ht="13.5">
      <c r="A293">
        <v>290</v>
      </c>
      <c r="B293" s="8">
        <f t="shared" si="20"/>
        <v>87.14424780626923</v>
      </c>
      <c r="D293" s="9">
        <f t="shared" si="21"/>
        <v>90.09813908750002</v>
      </c>
      <c r="F293" s="8">
        <f t="shared" si="24"/>
        <v>89.67132832504105</v>
      </c>
      <c r="G293" s="8">
        <f t="shared" si="22"/>
        <v>89.54497429910245</v>
      </c>
      <c r="H293" s="8">
        <f t="shared" si="23"/>
        <v>-0.781639359904814</v>
      </c>
    </row>
    <row r="294" spans="1:8" ht="13.5">
      <c r="A294">
        <v>291</v>
      </c>
      <c r="B294" s="8">
        <f t="shared" si="20"/>
        <v>86.61738787282286</v>
      </c>
      <c r="D294" s="9">
        <f t="shared" si="21"/>
        <v>89.50736083125386</v>
      </c>
      <c r="F294" s="8">
        <f t="shared" si="24"/>
        <v>88.76333493919763</v>
      </c>
      <c r="G294" s="8">
        <f t="shared" si="22"/>
        <v>88.65603758587889</v>
      </c>
      <c r="H294" s="8">
        <f t="shared" si="23"/>
        <v>-0.7870042275707512</v>
      </c>
    </row>
    <row r="295" spans="1:8" ht="13.5">
      <c r="A295">
        <v>292</v>
      </c>
      <c r="B295" s="8">
        <f t="shared" si="20"/>
        <v>86.10683259082006</v>
      </c>
      <c r="D295" s="9">
        <f t="shared" si="21"/>
        <v>88.92936623956767</v>
      </c>
      <c r="F295" s="8">
        <f t="shared" si="24"/>
        <v>87.86903335830814</v>
      </c>
      <c r="G295" s="8">
        <f t="shared" si="22"/>
        <v>87.78092331993373</v>
      </c>
      <c r="H295" s="8">
        <f t="shared" si="23"/>
        <v>-0.7914097294894715</v>
      </c>
    </row>
    <row r="296" spans="1:8" ht="13.5">
      <c r="A296">
        <v>293</v>
      </c>
      <c r="B296" s="8">
        <f t="shared" si="20"/>
        <v>85.61320399322699</v>
      </c>
      <c r="D296" s="9">
        <f t="shared" si="21"/>
        <v>88.36485950981816</v>
      </c>
      <c r="F296" s="8">
        <f t="shared" si="24"/>
        <v>86.98951359044426</v>
      </c>
      <c r="G296" s="8">
        <f t="shared" si="22"/>
        <v>86.9206981105834</v>
      </c>
      <c r="H296" s="8">
        <f t="shared" si="23"/>
        <v>-0.7948505034825145</v>
      </c>
    </row>
    <row r="297" spans="1:8" ht="13.5">
      <c r="A297">
        <v>294</v>
      </c>
      <c r="B297" s="8">
        <f t="shared" si="20"/>
        <v>85.1371034904521</v>
      </c>
      <c r="D297" s="9">
        <f t="shared" si="21"/>
        <v>87.81452840649993</v>
      </c>
      <c r="F297" s="8">
        <f t="shared" si="24"/>
        <v>86.1258476071009</v>
      </c>
      <c r="G297" s="8">
        <f t="shared" si="22"/>
        <v>86.07641040126845</v>
      </c>
      <c r="H297" s="8">
        <f t="shared" si="23"/>
        <v>-0.7973223637741365</v>
      </c>
    </row>
    <row r="298" spans="1:8" ht="13.5">
      <c r="A298">
        <v>295</v>
      </c>
      <c r="B298" s="8">
        <f t="shared" si="20"/>
        <v>84.67911113762044</v>
      </c>
      <c r="D298" s="9">
        <f t="shared" si="21"/>
        <v>87.27904342329037</v>
      </c>
      <c r="F298" s="8">
        <f t="shared" si="24"/>
        <v>85.2790880374943</v>
      </c>
      <c r="G298" s="8">
        <f t="shared" si="22"/>
        <v>85.24908919250062</v>
      </c>
      <c r="H298" s="8">
        <f t="shared" si="23"/>
        <v>-0.798822306023821</v>
      </c>
    </row>
    <row r="299" spans="1:8" ht="13.5">
      <c r="A299">
        <v>296</v>
      </c>
      <c r="B299" s="8">
        <f t="shared" si="20"/>
        <v>84.23978492786556</v>
      </c>
      <c r="D299" s="9">
        <f t="shared" si="21"/>
        <v>86.7590569661564</v>
      </c>
      <c r="F299" s="8">
        <f t="shared" si="24"/>
        <v>84.4502668864768</v>
      </c>
      <c r="G299" s="8">
        <f t="shared" si="22"/>
        <v>84.43974278854623</v>
      </c>
      <c r="H299" s="8">
        <f t="shared" si="23"/>
        <v>-0.7993485109203496</v>
      </c>
    </row>
    <row r="300" spans="1:8" ht="13.5">
      <c r="A300">
        <v>297</v>
      </c>
      <c r="B300" s="8">
        <f t="shared" si="20"/>
        <v>83.81966011250105</v>
      </c>
      <c r="D300" s="9">
        <f t="shared" si="21"/>
        <v>86.25520255849824</v>
      </c>
      <c r="F300" s="8">
        <f t="shared" si="24"/>
        <v>83.64039427762587</v>
      </c>
      <c r="G300" s="8">
        <f t="shared" si="22"/>
        <v>83.64935756936963</v>
      </c>
      <c r="H300" s="8">
        <f t="shared" si="23"/>
        <v>-0.7989003463331621</v>
      </c>
    </row>
    <row r="301" spans="1:8" ht="13.5">
      <c r="A301">
        <v>298</v>
      </c>
      <c r="B301" s="8">
        <f t="shared" si="20"/>
        <v>83.41924854889918</v>
      </c>
      <c r="D301" s="9">
        <f t="shared" si="21"/>
        <v>85.76809406929881</v>
      </c>
      <c r="F301" s="8">
        <f t="shared" si="24"/>
        <v>82.85045722303647</v>
      </c>
      <c r="G301" s="8">
        <f t="shared" si="22"/>
        <v>82.8788967893296</v>
      </c>
      <c r="H301" s="8">
        <f t="shared" si="23"/>
        <v>-0.7974783680185052</v>
      </c>
    </row>
    <row r="302" spans="1:8" ht="13.5">
      <c r="A302">
        <v>299</v>
      </c>
      <c r="B302" s="8">
        <f t="shared" si="20"/>
        <v>83.03903807687149</v>
      </c>
      <c r="D302" s="9">
        <f t="shared" si="21"/>
        <v>85.29832496521888</v>
      </c>
      <c r="F302" s="8">
        <f t="shared" si="24"/>
        <v>82.0814184213111</v>
      </c>
      <c r="G302" s="8">
        <f t="shared" si="22"/>
        <v>82.12929940408912</v>
      </c>
      <c r="H302" s="8">
        <f t="shared" si="23"/>
        <v>-0.7950843188796038</v>
      </c>
    </row>
    <row r="303" spans="1:8" ht="13.5">
      <c r="A303">
        <v>300</v>
      </c>
      <c r="B303" s="8">
        <f t="shared" si="20"/>
        <v>82.67949192431122</v>
      </c>
      <c r="D303" s="9">
        <f t="shared" si="21"/>
        <v>84.84646758754941</v>
      </c>
      <c r="F303" s="8">
        <f t="shared" si="24"/>
        <v>81.33421508520952</v>
      </c>
      <c r="G303" s="8">
        <f t="shared" si="22"/>
        <v>81.4014789271646</v>
      </c>
      <c r="H303" s="8">
        <f t="shared" si="23"/>
        <v>-0.7917211267818497</v>
      </c>
    </row>
    <row r="304" spans="1:8" ht="13.5">
      <c r="A304">
        <v>301</v>
      </c>
      <c r="B304" s="8">
        <f t="shared" si="20"/>
        <v>82.34104814282146</v>
      </c>
      <c r="D304" s="9">
        <f t="shared" si="21"/>
        <v>84.41307245490178</v>
      </c>
      <c r="F304" s="8">
        <f t="shared" si="24"/>
        <v>80.60975780038275</v>
      </c>
      <c r="G304" s="8">
        <f t="shared" si="22"/>
        <v>80.69632231750468</v>
      </c>
      <c r="H304" s="8">
        <f t="shared" si="23"/>
        <v>-0.7873929009257533</v>
      </c>
    </row>
    <row r="305" spans="1:8" ht="13.5">
      <c r="A305">
        <v>302</v>
      </c>
      <c r="B305" s="8">
        <f t="shared" si="20"/>
        <v>82.02411907401667</v>
      </c>
      <c r="D305" s="9">
        <f t="shared" si="21"/>
        <v>83.99866759248572</v>
      </c>
      <c r="F305" s="8">
        <f t="shared" si="24"/>
        <v>79.90892941657893</v>
      </c>
      <c r="G305" s="8">
        <f t="shared" si="22"/>
        <v>80.0146888994508</v>
      </c>
      <c r="H305" s="8">
        <f t="shared" si="23"/>
        <v>-0.7821049267821595</v>
      </c>
    </row>
    <row r="306" spans="1:8" ht="13.5">
      <c r="A306">
        <v>303</v>
      </c>
      <c r="B306" s="8">
        <f t="shared" si="20"/>
        <v>81.72909084714799</v>
      </c>
      <c r="D306" s="9">
        <f t="shared" si="21"/>
        <v>83.60375788879192</v>
      </c>
      <c r="F306" s="8">
        <f t="shared" si="24"/>
        <v>79.23258397266865</v>
      </c>
      <c r="G306" s="8">
        <f t="shared" si="22"/>
        <v>79.35740931639262</v>
      </c>
      <c r="H306" s="8">
        <f t="shared" si="23"/>
        <v>-0.7758636595959606</v>
      </c>
    </row>
    <row r="307" spans="1:8" ht="13.5">
      <c r="A307">
        <v>304</v>
      </c>
      <c r="B307" s="8">
        <f t="shared" si="20"/>
        <v>81.45632290866426</v>
      </c>
      <c r="D307" s="9">
        <f t="shared" si="21"/>
        <v>83.22882448046315</v>
      </c>
      <c r="F307" s="8">
        <f t="shared" si="24"/>
        <v>78.58154565679666</v>
      </c>
      <c r="G307" s="8">
        <f t="shared" si="22"/>
        <v>78.72528451939003</v>
      </c>
      <c r="H307" s="8">
        <f t="shared" si="23"/>
        <v>-0.768676716466292</v>
      </c>
    </row>
    <row r="308" spans="1:8" ht="13.5">
      <c r="A308">
        <v>305</v>
      </c>
      <c r="B308" s="8">
        <f t="shared" si="20"/>
        <v>81.20614758428184</v>
      </c>
      <c r="D308" s="9">
        <f t="shared" si="21"/>
        <v>82.87432416610338</v>
      </c>
      <c r="F308" s="8">
        <f t="shared" si="24"/>
        <v>77.95660780292374</v>
      </c>
      <c r="G308" s="8">
        <f t="shared" si="22"/>
        <v>78.11908479199164</v>
      </c>
      <c r="H308" s="8">
        <f t="shared" si="23"/>
        <v>-0.7605528670128969</v>
      </c>
    </row>
    <row r="309" spans="1:8" ht="13.5">
      <c r="A309">
        <v>306</v>
      </c>
      <c r="B309" s="8">
        <f t="shared" si="20"/>
        <v>80.97886967409693</v>
      </c>
      <c r="D309" s="9">
        <f t="shared" si="21"/>
        <v>82.54068884973907</v>
      </c>
      <c r="F309" s="8">
        <f t="shared" si="24"/>
        <v>77.35853192497875</v>
      </c>
      <c r="G309" s="8">
        <f t="shared" si="22"/>
        <v>77.53954881243466</v>
      </c>
      <c r="H309" s="8">
        <f t="shared" si="23"/>
        <v>-0.751502022640101</v>
      </c>
    </row>
    <row r="310" spans="1:8" ht="13.5">
      <c r="A310">
        <v>307</v>
      </c>
      <c r="B310" s="8">
        <f t="shared" si="20"/>
        <v>80.77476608123362</v>
      </c>
      <c r="D310" s="9">
        <f t="shared" si="21"/>
        <v>82.22832501461065</v>
      </c>
      <c r="F310" s="8">
        <f t="shared" si="24"/>
        <v>76.78804678979456</v>
      </c>
      <c r="G310" s="8">
        <f t="shared" si="22"/>
        <v>76.98738275436651</v>
      </c>
      <c r="H310" s="8">
        <f t="shared" si="23"/>
        <v>-0.7415352244115035</v>
      </c>
    </row>
    <row r="311" spans="1:8" ht="13.5">
      <c r="A311">
        <v>308</v>
      </c>
      <c r="B311" s="8">
        <f t="shared" si="20"/>
        <v>80.59408547448007</v>
      </c>
      <c r="D311" s="9">
        <f t="shared" si="21"/>
        <v>81.93761322793524</v>
      </c>
      <c r="F311" s="8">
        <f t="shared" si="24"/>
        <v>76.245847529955</v>
      </c>
      <c r="G311" s="8">
        <f t="shared" si="22"/>
        <v>76.46325942718126</v>
      </c>
      <c r="H311" s="8">
        <f t="shared" si="23"/>
        <v>-0.7306646295501908</v>
      </c>
    </row>
    <row r="312" spans="1:8" ht="13.5">
      <c r="A312">
        <v>309</v>
      </c>
      <c r="B312" s="8">
        <f t="shared" si="20"/>
        <v>80.43704798532389</v>
      </c>
      <c r="D312" s="9">
        <f t="shared" si="21"/>
        <v>81.66890767724422</v>
      </c>
      <c r="F312" s="8">
        <f t="shared" si="24"/>
        <v>75.73259479763107</v>
      </c>
      <c r="G312" s="8">
        <f t="shared" si="22"/>
        <v>75.9678174570157</v>
      </c>
      <c r="H312" s="8">
        <f t="shared" si="23"/>
        <v>-0.7189034965809592</v>
      </c>
    </row>
    <row r="313" spans="1:8" ht="13.5">
      <c r="A313">
        <v>310</v>
      </c>
      <c r="B313" s="8">
        <f t="shared" si="20"/>
        <v>80.30384493975583</v>
      </c>
      <c r="D313" s="9">
        <f t="shared" si="21"/>
        <v>81.42253573886016</v>
      </c>
      <c r="F313" s="8">
        <f t="shared" si="24"/>
        <v>75.24891396043473</v>
      </c>
      <c r="G313" s="8">
        <f t="shared" si="22"/>
        <v>75.50166050940079</v>
      </c>
      <c r="H313" s="8">
        <f t="shared" si="23"/>
        <v>-0.7062661691326565</v>
      </c>
    </row>
    <row r="314" spans="1:8" ht="13.5">
      <c r="A314">
        <v>311</v>
      </c>
      <c r="B314" s="8">
        <f t="shared" si="20"/>
        <v>80.1946386251686</v>
      </c>
      <c r="D314" s="9">
        <f t="shared" si="21"/>
        <v>81.1987975790393</v>
      </c>
      <c r="F314" s="8">
        <f t="shared" si="24"/>
        <v>74.79539434026813</v>
      </c>
      <c r="G314" s="8">
        <f t="shared" si="22"/>
        <v>75.06535655451314</v>
      </c>
      <c r="H314" s="8">
        <f t="shared" si="23"/>
        <v>-0.6927680584204061</v>
      </c>
    </row>
    <row r="315" spans="1:8" ht="13.5">
      <c r="A315">
        <v>312</v>
      </c>
      <c r="B315" s="8">
        <f t="shared" si="20"/>
        <v>80.10956209263453</v>
      </c>
      <c r="D315" s="9">
        <f t="shared" si="21"/>
        <v>80.99796578826515</v>
      </c>
      <c r="F315" s="8">
        <f t="shared" si="24"/>
        <v>74.37258849609273</v>
      </c>
      <c r="G315" s="8">
        <f t="shared" si="22"/>
        <v>74.6594371759198</v>
      </c>
      <c r="H315" s="8">
        <f t="shared" si="23"/>
        <v>-0.6784256244290526</v>
      </c>
    </row>
    <row r="316" spans="1:8" ht="13.5">
      <c r="A316">
        <v>313</v>
      </c>
      <c r="B316" s="8">
        <f t="shared" si="20"/>
        <v>80.04871899480352</v>
      </c>
      <c r="D316" s="9">
        <f t="shared" si="21"/>
        <v>80.82028504913903</v>
      </c>
      <c r="F316" s="8">
        <f t="shared" si="24"/>
        <v>73.98101155149075</v>
      </c>
      <c r="G316" s="8">
        <f t="shared" si="22"/>
        <v>74.28439692365639</v>
      </c>
      <c r="H316" s="8">
        <f t="shared" si="23"/>
        <v>-0.6632563558207708</v>
      </c>
    </row>
    <row r="317" spans="1:8" ht="13.5">
      <c r="A317">
        <v>314</v>
      </c>
      <c r="B317" s="8">
        <f t="shared" si="20"/>
        <v>80.01218345961809</v>
      </c>
      <c r="D317" s="9">
        <f t="shared" si="21"/>
        <v>80.66597183827193</v>
      </c>
      <c r="F317" s="8">
        <f t="shared" si="24"/>
        <v>73.62114056783561</v>
      </c>
      <c r="G317" s="8">
        <f t="shared" si="22"/>
        <v>73.94069271242473</v>
      </c>
      <c r="H317" s="8">
        <f t="shared" si="23"/>
        <v>-0.6472787485913148</v>
      </c>
    </row>
    <row r="318" spans="1:8" ht="13.5">
      <c r="A318">
        <v>315</v>
      </c>
      <c r="B318" s="8">
        <f t="shared" si="20"/>
        <v>80</v>
      </c>
      <c r="D318" s="9">
        <f t="shared" si="21"/>
        <v>80.53521416254117</v>
      </c>
      <c r="F318" s="8">
        <f t="shared" si="24"/>
        <v>73.29341396383342</v>
      </c>
      <c r="G318" s="8">
        <f t="shared" si="22"/>
        <v>73.62874326564175</v>
      </c>
      <c r="H318" s="8">
        <f t="shared" si="23"/>
        <v>-0.6305122835008985</v>
      </c>
    </row>
    <row r="319" spans="1:8" ht="13.5">
      <c r="A319">
        <v>316</v>
      </c>
      <c r="B319" s="8">
        <f t="shared" si="20"/>
        <v>80.01218345961809</v>
      </c>
      <c r="D319" s="9">
        <f t="shared" si="21"/>
        <v>80.42817133003294</v>
      </c>
      <c r="F319" s="8">
        <f t="shared" si="24"/>
        <v>72.99823098214085</v>
      </c>
      <c r="G319" s="8">
        <f t="shared" si="22"/>
        <v>73.34892860601471</v>
      </c>
      <c r="H319" s="8">
        <f t="shared" si="23"/>
        <v>-0.6129774023072053</v>
      </c>
    </row>
    <row r="320" spans="1:8" ht="13.5">
      <c r="A320">
        <v>317</v>
      </c>
      <c r="B320" s="8">
        <f t="shared" si="20"/>
        <v>80.04871899480352</v>
      </c>
      <c r="D320" s="9">
        <f t="shared" si="21"/>
        <v>80.34497375594998</v>
      </c>
      <c r="F320" s="8">
        <f t="shared" si="24"/>
        <v>72.7359512037075</v>
      </c>
      <c r="G320" s="8">
        <f t="shared" si="22"/>
        <v>73.1015895932623</v>
      </c>
      <c r="H320" s="8">
        <f t="shared" si="23"/>
        <v>-0.5946954828294653</v>
      </c>
    </row>
    <row r="321" spans="1:8" ht="13.5">
      <c r="A321">
        <v>318</v>
      </c>
      <c r="B321" s="8">
        <f t="shared" si="20"/>
        <v>80.10956209263453</v>
      </c>
      <c r="D321" s="9">
        <f t="shared" si="21"/>
        <v>80.28572280372069</v>
      </c>
      <c r="F321" s="8">
        <f t="shared" si="24"/>
        <v>72.50689411043284</v>
      </c>
      <c r="G321" s="8">
        <f t="shared" si="22"/>
        <v>72.88702750954292</v>
      </c>
      <c r="H321" s="8">
        <f t="shared" si="23"/>
        <v>-0.5756888128739612</v>
      </c>
    </row>
    <row r="322" spans="1:8" ht="13.5">
      <c r="A322">
        <v>319</v>
      </c>
      <c r="B322" s="8">
        <f t="shared" si="20"/>
        <v>80.1946386251686</v>
      </c>
      <c r="D322" s="9">
        <f t="shared" si="21"/>
        <v>80.25049066150346</v>
      </c>
      <c r="F322" s="8">
        <f t="shared" si="24"/>
        <v>72.31133869666895</v>
      </c>
      <c r="G322" s="8">
        <f t="shared" si="22"/>
        <v>72.70550369309393</v>
      </c>
      <c r="H322" s="8">
        <f t="shared" si="23"/>
        <v>-0.5559805630527125</v>
      </c>
    </row>
    <row r="323" spans="1:8" ht="13.5">
      <c r="A323">
        <v>320</v>
      </c>
      <c r="B323" s="8">
        <f t="shared" si="20"/>
        <v>80.30384493975583</v>
      </c>
      <c r="D323" s="9">
        <f t="shared" si="21"/>
        <v>80.23932025423649</v>
      </c>
      <c r="F323" s="8">
        <f t="shared" si="24"/>
        <v>72.14952313004122</v>
      </c>
      <c r="G323" s="8">
        <f t="shared" si="22"/>
        <v>72.55723922052695</v>
      </c>
      <c r="H323" s="8">
        <f t="shared" si="23"/>
        <v>-0.5355947585284258</v>
      </c>
    </row>
    <row r="324" spans="1:8" ht="13.5">
      <c r="A324">
        <v>321</v>
      </c>
      <c r="B324" s="8">
        <f aca="true" t="shared" si="25" ref="B324:B368">100+20*SIN(2*PI()*A324/180)</f>
        <v>80.43704798532389</v>
      </c>
      <c r="D324" s="9">
        <f t="shared" si="21"/>
        <v>80.25222519134036</v>
      </c>
      <c r="F324" s="8">
        <f t="shared" si="24"/>
        <v>72.02164446199852</v>
      </c>
      <c r="G324" s="8">
        <f t="shared" si="22"/>
        <v>72.44241463816479</v>
      </c>
      <c r="H324" s="8">
        <f t="shared" si="23"/>
        <v>-0.5145562497201125</v>
      </c>
    </row>
    <row r="325" spans="1:8" ht="13.5">
      <c r="A325">
        <v>322</v>
      </c>
      <c r="B325" s="8">
        <f t="shared" si="25"/>
        <v>80.59408547448007</v>
      </c>
      <c r="D325" s="9">
        <f aca="true" t="shared" si="26" ref="D325:D368">B324*$E$2+(1-$E$2)*D324</f>
        <v>80.28918975013707</v>
      </c>
      <c r="F325" s="8">
        <f t="shared" si="24"/>
        <v>71.92785838844468</v>
      </c>
      <c r="G325" s="8">
        <f aca="true" t="shared" si="27" ref="G325:G368">$G$1*B325+(1-$G$1)*(G324+H324)</f>
        <v>72.36116974274644</v>
      </c>
      <c r="H325" s="8">
        <f aca="true" t="shared" si="28" ref="H325:H368">$G$2*(G325-G324)+(1-$G$2)*H324</f>
        <v>-0.4928906820050244</v>
      </c>
    </row>
    <row r="326" spans="1:8" ht="13.5">
      <c r="A326">
        <v>323</v>
      </c>
      <c r="B326" s="8">
        <f t="shared" si="25"/>
        <v>80.77476608123362</v>
      </c>
      <c r="D326" s="9">
        <f t="shared" si="26"/>
        <v>80.35016889500568</v>
      </c>
      <c r="F326" s="8">
        <f aca="true" t="shared" si="29" ref="F326:F368">G325+H325</f>
        <v>71.86827906074141</v>
      </c>
      <c r="G326" s="8">
        <f t="shared" si="27"/>
        <v>72.31360341176602</v>
      </c>
      <c r="H326" s="8">
        <f t="shared" si="28"/>
        <v>-0.47062446445379397</v>
      </c>
    </row>
    <row r="327" spans="1:8" ht="13.5">
      <c r="A327">
        <v>324</v>
      </c>
      <c r="B327" s="8">
        <f t="shared" si="25"/>
        <v>80.97886967409693</v>
      </c>
      <c r="D327" s="9">
        <f t="shared" si="26"/>
        <v>80.43508833225127</v>
      </c>
      <c r="F327" s="8">
        <f t="shared" si="29"/>
        <v>71.84297894731223</v>
      </c>
      <c r="G327" s="8">
        <f t="shared" si="27"/>
        <v>72.29977348365146</v>
      </c>
      <c r="H327" s="8">
        <f t="shared" si="28"/>
        <v>-0.44778473763683224</v>
      </c>
    </row>
    <row r="328" spans="1:8" ht="13.5">
      <c r="A328">
        <v>325</v>
      </c>
      <c r="B328" s="8">
        <f t="shared" si="25"/>
        <v>81.20614758428182</v>
      </c>
      <c r="D328" s="9">
        <f t="shared" si="26"/>
        <v>80.5438446006204</v>
      </c>
      <c r="F328" s="8">
        <f t="shared" si="29"/>
        <v>71.85198874601463</v>
      </c>
      <c r="G328" s="8">
        <f t="shared" si="27"/>
        <v>72.31969668792799</v>
      </c>
      <c r="H328" s="8">
        <f t="shared" si="28"/>
        <v>-0.42439934054116446</v>
      </c>
    </row>
    <row r="329" spans="1:8" ht="13.5">
      <c r="A329">
        <v>326</v>
      </c>
      <c r="B329" s="8">
        <f t="shared" si="25"/>
        <v>81.45632290866425</v>
      </c>
      <c r="D329" s="9">
        <f t="shared" si="26"/>
        <v>80.67630519735269</v>
      </c>
      <c r="F329" s="8">
        <f t="shared" si="29"/>
        <v>71.89529734738682</v>
      </c>
      <c r="G329" s="8">
        <f t="shared" si="27"/>
        <v>72.37334862545067</v>
      </c>
      <c r="H329" s="8">
        <f t="shared" si="28"/>
        <v>-0.40049677663797184</v>
      </c>
    </row>
    <row r="330" spans="1:8" ht="13.5">
      <c r="A330">
        <v>327</v>
      </c>
      <c r="B330" s="8">
        <f t="shared" si="25"/>
        <v>81.72909084714799</v>
      </c>
      <c r="D330" s="9">
        <f t="shared" si="26"/>
        <v>80.832308739615</v>
      </c>
      <c r="F330" s="8">
        <f t="shared" si="29"/>
        <v>71.97285184881271</v>
      </c>
      <c r="G330" s="8">
        <f t="shared" si="27"/>
        <v>72.46066379872947</v>
      </c>
      <c r="H330" s="8">
        <f t="shared" si="28"/>
        <v>-0.37610617914213346</v>
      </c>
    </row>
    <row r="331" spans="1:8" ht="13.5">
      <c r="A331">
        <v>328</v>
      </c>
      <c r="B331" s="8">
        <f t="shared" si="25"/>
        <v>82.02411907401664</v>
      </c>
      <c r="D331" s="9">
        <f t="shared" si="26"/>
        <v>81.01166516112161</v>
      </c>
      <c r="F331" s="8">
        <f t="shared" si="29"/>
        <v>72.08455761958734</v>
      </c>
      <c r="G331" s="8">
        <f t="shared" si="27"/>
        <v>72.5815356923088</v>
      </c>
      <c r="H331" s="8">
        <f t="shared" si="28"/>
        <v>-0.35125727550606006</v>
      </c>
    </row>
    <row r="332" spans="1:8" ht="13.5">
      <c r="A332">
        <v>329</v>
      </c>
      <c r="B332" s="8">
        <f t="shared" si="25"/>
        <v>82.34104814282145</v>
      </c>
      <c r="D332" s="9">
        <f t="shared" si="26"/>
        <v>81.21415594370063</v>
      </c>
      <c r="F332" s="8">
        <f t="shared" si="29"/>
        <v>72.23027841680275</v>
      </c>
      <c r="G332" s="8">
        <f t="shared" si="27"/>
        <v>72.73581690310368</v>
      </c>
      <c r="H332" s="8">
        <f t="shared" si="28"/>
        <v>-0.32598035119101315</v>
      </c>
    </row>
    <row r="333" spans="1:8" ht="13.5">
      <c r="A333">
        <v>330</v>
      </c>
      <c r="B333" s="8">
        <f t="shared" si="25"/>
        <v>82.67949192431122</v>
      </c>
      <c r="D333" s="9">
        <f t="shared" si="26"/>
        <v>81.4395343835248</v>
      </c>
      <c r="F333" s="8">
        <f t="shared" si="29"/>
        <v>72.40983655191268</v>
      </c>
      <c r="G333" s="8">
        <f t="shared" si="27"/>
        <v>72.9233193205326</v>
      </c>
      <c r="H333" s="8">
        <f t="shared" si="28"/>
        <v>-0.3003062127600167</v>
      </c>
    </row>
    <row r="334" spans="1:8" ht="13.5">
      <c r="A334">
        <v>331</v>
      </c>
      <c r="B334" s="8">
        <f t="shared" si="25"/>
        <v>83.03903807687149</v>
      </c>
      <c r="D334" s="9">
        <f t="shared" si="26"/>
        <v>81.6875258916821</v>
      </c>
      <c r="F334" s="8">
        <f t="shared" si="29"/>
        <v>72.62301310777258</v>
      </c>
      <c r="G334" s="8">
        <f t="shared" si="27"/>
        <v>73.14381435622752</v>
      </c>
      <c r="H334" s="8">
        <f t="shared" si="28"/>
        <v>-0.27426615033726964</v>
      </c>
    </row>
    <row r="335" spans="1:8" ht="13.5">
      <c r="A335">
        <v>332</v>
      </c>
      <c r="B335" s="8">
        <f t="shared" si="25"/>
        <v>83.41924854889916</v>
      </c>
      <c r="D335" s="9">
        <f t="shared" si="26"/>
        <v>81.95782832871998</v>
      </c>
      <c r="F335" s="8">
        <f t="shared" si="29"/>
        <v>72.86954820589025</v>
      </c>
      <c r="G335" s="8">
        <f t="shared" si="27"/>
        <v>73.3970332230407</v>
      </c>
      <c r="H335" s="8">
        <f t="shared" si="28"/>
        <v>-0.2478918994797476</v>
      </c>
    </row>
    <row r="336" spans="1:8" ht="13.5">
      <c r="A336">
        <v>333</v>
      </c>
      <c r="B336" s="8">
        <f t="shared" si="25"/>
        <v>83.81966011250105</v>
      </c>
      <c r="D336" s="9">
        <f t="shared" si="26"/>
        <v>82.25011237275582</v>
      </c>
      <c r="F336" s="8">
        <f t="shared" si="29"/>
        <v>73.14914132356094</v>
      </c>
      <c r="G336" s="8">
        <f t="shared" si="27"/>
        <v>73.68266726300794</v>
      </c>
      <c r="H336" s="8">
        <f t="shared" si="28"/>
        <v>-0.22121560250739775</v>
      </c>
    </row>
    <row r="337" spans="1:8" ht="13.5">
      <c r="A337">
        <v>334</v>
      </c>
      <c r="B337" s="8">
        <f t="shared" si="25"/>
        <v>84.23978492786557</v>
      </c>
      <c r="D337" s="9">
        <f t="shared" si="26"/>
        <v>82.56402192070487</v>
      </c>
      <c r="F337" s="8">
        <f t="shared" si="29"/>
        <v>73.46145166050054</v>
      </c>
      <c r="G337" s="8">
        <f t="shared" si="27"/>
        <v>74.00036832386878</v>
      </c>
      <c r="H337" s="8">
        <f t="shared" si="28"/>
        <v>-0.1942697693389858</v>
      </c>
    </row>
    <row r="338" spans="1:8" ht="13.5">
      <c r="A338">
        <v>335</v>
      </c>
      <c r="B338" s="8">
        <f t="shared" si="25"/>
        <v>84.67911113762042</v>
      </c>
      <c r="D338" s="9">
        <f t="shared" si="26"/>
        <v>82.89917452213702</v>
      </c>
      <c r="F338" s="8">
        <f t="shared" si="29"/>
        <v>73.8060985545298</v>
      </c>
      <c r="G338" s="8">
        <f t="shared" si="27"/>
        <v>74.34974918368434</v>
      </c>
      <c r="H338" s="8">
        <f t="shared" si="28"/>
        <v>-0.1670872378812588</v>
      </c>
    </row>
    <row r="339" spans="1:8" ht="13.5">
      <c r="A339">
        <v>336</v>
      </c>
      <c r="B339" s="8">
        <f t="shared" si="25"/>
        <v>85.13710349045212</v>
      </c>
      <c r="D339" s="9">
        <f t="shared" si="26"/>
        <v>83.2551618452337</v>
      </c>
      <c r="F339" s="8">
        <f t="shared" si="29"/>
        <v>74.18266194580308</v>
      </c>
      <c r="G339" s="8">
        <f t="shared" si="27"/>
        <v>74.73038402303553</v>
      </c>
      <c r="H339" s="8">
        <f t="shared" si="28"/>
        <v>-0.13970113401963644</v>
      </c>
    </row>
    <row r="340" spans="1:8" ht="13.5">
      <c r="A340">
        <v>337</v>
      </c>
      <c r="B340" s="8">
        <f t="shared" si="25"/>
        <v>85.61320399322695</v>
      </c>
      <c r="D340" s="9">
        <f t="shared" si="26"/>
        <v>83.6315501742774</v>
      </c>
      <c r="F340" s="8">
        <f t="shared" si="29"/>
        <v>74.5906828890159</v>
      </c>
      <c r="G340" s="8">
        <f t="shared" si="27"/>
        <v>75.14180894422644</v>
      </c>
      <c r="H340" s="8">
        <f t="shared" si="28"/>
        <v>-0.11214483125910892</v>
      </c>
    </row>
    <row r="341" spans="1:8" ht="13.5">
      <c r="A341">
        <v>338</v>
      </c>
      <c r="B341" s="8">
        <f t="shared" si="25"/>
        <v>86.10683259082005</v>
      </c>
      <c r="D341" s="9">
        <f t="shared" si="26"/>
        <v>84.02788093806731</v>
      </c>
      <c r="F341" s="8">
        <f t="shared" si="29"/>
        <v>75.02966411296732</v>
      </c>
      <c r="G341" s="8">
        <f t="shared" si="27"/>
        <v>75.58352253685996</v>
      </c>
      <c r="H341" s="8">
        <f t="shared" si="28"/>
        <v>-0.08445191006447751</v>
      </c>
    </row>
    <row r="342" spans="1:8" ht="13.5">
      <c r="A342">
        <v>339</v>
      </c>
      <c r="B342" s="8">
        <f t="shared" si="25"/>
        <v>86.61738787282282</v>
      </c>
      <c r="D342" s="9">
        <f t="shared" si="26"/>
        <v>84.44367126861786</v>
      </c>
      <c r="F342" s="8">
        <f t="shared" si="29"/>
        <v>75.49907062679549</v>
      </c>
      <c r="G342" s="8">
        <f t="shared" si="27"/>
        <v>76.05498648909685</v>
      </c>
      <c r="H342" s="8">
        <f t="shared" si="28"/>
        <v>-0.05665611694940921</v>
      </c>
    </row>
    <row r="343" spans="1:8" ht="13.5">
      <c r="A343">
        <v>340</v>
      </c>
      <c r="B343" s="8">
        <f t="shared" si="25"/>
        <v>87.14424780626922</v>
      </c>
      <c r="D343" s="9">
        <f t="shared" si="26"/>
        <v>84.87841458945886</v>
      </c>
      <c r="F343" s="8">
        <f t="shared" si="29"/>
        <v>75.99833037214744</v>
      </c>
      <c r="G343" s="8">
        <f t="shared" si="27"/>
        <v>76.55562624385352</v>
      </c>
      <c r="H343" s="8">
        <f t="shared" si="28"/>
        <v>-0.02879132336410493</v>
      </c>
    </row>
    <row r="344" spans="1:8" ht="13.5">
      <c r="A344">
        <v>341</v>
      </c>
      <c r="B344" s="8">
        <f t="shared" si="25"/>
        <v>87.6867704934868</v>
      </c>
      <c r="D344" s="9">
        <f t="shared" si="26"/>
        <v>85.33158123282092</v>
      </c>
      <c r="F344" s="8">
        <f t="shared" si="29"/>
        <v>76.52683492048942</v>
      </c>
      <c r="G344" s="8">
        <f t="shared" si="27"/>
        <v>77.08483169913929</v>
      </c>
      <c r="H344" s="8">
        <f t="shared" si="28"/>
        <v>-0.0008914844316115743</v>
      </c>
    </row>
    <row r="345" spans="1:8" ht="13.5">
      <c r="A345">
        <v>342</v>
      </c>
      <c r="B345" s="8">
        <f t="shared" si="25"/>
        <v>88.24429495415053</v>
      </c>
      <c r="D345" s="9">
        <f t="shared" si="26"/>
        <v>85.8026190849541</v>
      </c>
      <c r="F345" s="8">
        <f t="shared" si="29"/>
        <v>77.08394021470768</v>
      </c>
      <c r="G345" s="8">
        <f t="shared" si="27"/>
        <v>77.64195795167981</v>
      </c>
      <c r="H345" s="8">
        <f t="shared" si="28"/>
        <v>0.027009402416995374</v>
      </c>
    </row>
    <row r="346" spans="1:8" ht="13.5">
      <c r="A346">
        <v>343</v>
      </c>
      <c r="B346" s="8">
        <f t="shared" si="25"/>
        <v>88.81614193058508</v>
      </c>
      <c r="D346" s="9">
        <f t="shared" si="26"/>
        <v>86.29095425879339</v>
      </c>
      <c r="F346" s="8">
        <f t="shared" si="29"/>
        <v>77.66896735409681</v>
      </c>
      <c r="G346" s="8">
        <f t="shared" si="27"/>
        <v>78.22632608292122</v>
      </c>
      <c r="H346" s="8">
        <f t="shared" si="28"/>
        <v>0.05487733885821584</v>
      </c>
    </row>
    <row r="347" spans="1:8" ht="13.5">
      <c r="A347">
        <v>344</v>
      </c>
      <c r="B347" s="8">
        <f t="shared" si="25"/>
        <v>89.40161471533588</v>
      </c>
      <c r="D347" s="9">
        <f t="shared" si="26"/>
        <v>86.79599179315174</v>
      </c>
      <c r="F347" s="8">
        <f t="shared" si="29"/>
        <v>78.28120342177944</v>
      </c>
      <c r="G347" s="8">
        <f t="shared" si="27"/>
        <v>78.83722398645726</v>
      </c>
      <c r="H347" s="8">
        <f t="shared" si="28"/>
        <v>0.08267836709210716</v>
      </c>
    </row>
    <row r="348" spans="1:8" ht="13.5">
      <c r="A348">
        <v>345</v>
      </c>
      <c r="B348" s="8">
        <f t="shared" si="25"/>
        <v>90</v>
      </c>
      <c r="D348" s="9">
        <f t="shared" si="26"/>
        <v>87.31711637758858</v>
      </c>
      <c r="F348" s="8">
        <f t="shared" si="29"/>
        <v>78.91990235354936</v>
      </c>
      <c r="G348" s="8">
        <f t="shared" si="27"/>
        <v>79.47390723587189</v>
      </c>
      <c r="H348" s="8">
        <f t="shared" si="28"/>
        <v>0.11037861120823333</v>
      </c>
    </row>
    <row r="349" spans="1:8" ht="13.5">
      <c r="A349">
        <v>346</v>
      </c>
      <c r="B349" s="8">
        <f t="shared" si="25"/>
        <v>90.61056874428218</v>
      </c>
      <c r="D349" s="9">
        <f t="shared" si="26"/>
        <v>87.85369310207086</v>
      </c>
      <c r="F349" s="8">
        <f t="shared" si="29"/>
        <v>79.58428584708012</v>
      </c>
      <c r="G349" s="8">
        <f t="shared" si="27"/>
        <v>80.13559999194021</v>
      </c>
      <c r="H349" s="8">
        <f t="shared" si="28"/>
        <v>0.13794431845123764</v>
      </c>
    </row>
    <row r="350" spans="1:8" ht="13.5">
      <c r="A350">
        <v>347</v>
      </c>
      <c r="B350" s="8">
        <f t="shared" si="25"/>
        <v>91.23257706421845</v>
      </c>
      <c r="D350" s="9">
        <f t="shared" si="26"/>
        <v>88.40506823051312</v>
      </c>
      <c r="F350" s="8">
        <f t="shared" si="29"/>
        <v>80.27354431039144</v>
      </c>
      <c r="G350" s="8">
        <f t="shared" si="27"/>
        <v>80.82149594808278</v>
      </c>
      <c r="H350" s="8">
        <f t="shared" si="28"/>
        <v>0.16534190033580443</v>
      </c>
    </row>
    <row r="351" spans="1:8" ht="13.5">
      <c r="A351">
        <v>348</v>
      </c>
      <c r="B351" s="8">
        <f t="shared" si="25"/>
        <v>91.86526713848397</v>
      </c>
      <c r="D351" s="9">
        <f t="shared" si="26"/>
        <v>88.97056999725419</v>
      </c>
      <c r="F351" s="8">
        <f t="shared" si="29"/>
        <v>80.98683784841859</v>
      </c>
      <c r="G351" s="8">
        <f t="shared" si="27"/>
        <v>81.53075931292186</v>
      </c>
      <c r="H351" s="8">
        <f t="shared" si="28"/>
        <v>0.1925379735609679</v>
      </c>
    </row>
    <row r="352" spans="1:8" ht="13.5">
      <c r="A352">
        <v>349</v>
      </c>
      <c r="B352" s="8">
        <f t="shared" si="25"/>
        <v>92.50786813168176</v>
      </c>
      <c r="D352" s="9">
        <f t="shared" si="26"/>
        <v>89.54950942550016</v>
      </c>
      <c r="F352" s="8">
        <f t="shared" si="29"/>
        <v>81.72329728648283</v>
      </c>
      <c r="G352" s="8">
        <f t="shared" si="27"/>
        <v>82.26252582874278</v>
      </c>
      <c r="H352" s="8">
        <f t="shared" si="28"/>
        <v>0.21949940067396562</v>
      </c>
    </row>
    <row r="353" spans="1:8" ht="13.5">
      <c r="A353">
        <v>350</v>
      </c>
      <c r="B353" s="8">
        <f t="shared" si="25"/>
        <v>93.15959713348659</v>
      </c>
      <c r="D353" s="9">
        <f t="shared" si="26"/>
        <v>90.14118116673649</v>
      </c>
      <c r="F353" s="8">
        <f t="shared" si="29"/>
        <v>82.48202522941675</v>
      </c>
      <c r="G353" s="8">
        <f t="shared" si="27"/>
        <v>83.01590382462024</v>
      </c>
      <c r="H353" s="8">
        <f t="shared" si="28"/>
        <v>0.24619333043414018</v>
      </c>
    </row>
    <row r="354" spans="1:8" ht="13.5">
      <c r="A354">
        <v>351</v>
      </c>
      <c r="B354" s="8">
        <f t="shared" si="25"/>
        <v>93.81966011250104</v>
      </c>
      <c r="D354" s="9">
        <f t="shared" si="26"/>
        <v>90.74486436008651</v>
      </c>
      <c r="F354" s="8">
        <f t="shared" si="29"/>
        <v>83.26209715505438</v>
      </c>
      <c r="G354" s="8">
        <f t="shared" si="27"/>
        <v>83.7899753029267</v>
      </c>
      <c r="H354" s="8">
        <f t="shared" si="28"/>
        <v>0.27258723782775657</v>
      </c>
    </row>
    <row r="355" spans="1:8" ht="13.5">
      <c r="A355">
        <v>352</v>
      </c>
      <c r="B355" s="8">
        <f t="shared" si="25"/>
        <v>94.48725288366</v>
      </c>
      <c r="D355" s="9">
        <f t="shared" si="26"/>
        <v>91.35982351056943</v>
      </c>
      <c r="F355" s="8">
        <f t="shared" si="29"/>
        <v>84.06256254075446</v>
      </c>
      <c r="G355" s="8">
        <f t="shared" si="27"/>
        <v>84.58379705789973</v>
      </c>
      <c r="H355" s="8">
        <f t="shared" si="28"/>
        <v>0.2986489636850199</v>
      </c>
    </row>
    <row r="356" spans="1:8" ht="13.5">
      <c r="A356">
        <v>353</v>
      </c>
      <c r="B356" s="8">
        <f t="shared" si="25"/>
        <v>95.16156208800662</v>
      </c>
      <c r="D356" s="9">
        <f t="shared" si="26"/>
        <v>91.98530938518755</v>
      </c>
      <c r="F356" s="8">
        <f t="shared" si="29"/>
        <v>84.88244602158476</v>
      </c>
      <c r="G356" s="8">
        <f t="shared" si="27"/>
        <v>85.39640182490584</v>
      </c>
      <c r="H356" s="8">
        <f t="shared" si="28"/>
        <v>0.32434675385107425</v>
      </c>
    </row>
    <row r="357" spans="1:8" ht="13.5">
      <c r="A357">
        <v>354</v>
      </c>
      <c r="B357" s="8">
        <f t="shared" si="25"/>
        <v>95.84176618364482</v>
      </c>
      <c r="D357" s="9">
        <f t="shared" si="26"/>
        <v>92.62055992575137</v>
      </c>
      <c r="F357" s="8">
        <f t="shared" si="29"/>
        <v>85.72074857875691</v>
      </c>
      <c r="G357" s="8">
        <f t="shared" si="27"/>
        <v>86.22679945900131</v>
      </c>
      <c r="H357" s="8">
        <f t="shared" si="28"/>
        <v>0.34964929786329435</v>
      </c>
    </row>
    <row r="358" spans="1:8" ht="13.5">
      <c r="A358">
        <v>355</v>
      </c>
      <c r="B358" s="8">
        <f t="shared" si="25"/>
        <v>96.52703644666138</v>
      </c>
      <c r="D358" s="9">
        <f t="shared" si="26"/>
        <v>93.26480117733006</v>
      </c>
      <c r="F358" s="8">
        <f t="shared" si="29"/>
        <v>86.57644875686461</v>
      </c>
      <c r="G358" s="8">
        <f t="shared" si="27"/>
        <v>87.07397814135444</v>
      </c>
      <c r="H358" s="8">
        <f t="shared" si="28"/>
        <v>0.3745257670877862</v>
      </c>
    </row>
    <row r="359" spans="1:8" ht="13.5">
      <c r="A359">
        <v>356</v>
      </c>
      <c r="B359" s="8">
        <f t="shared" si="25"/>
        <v>97.21653798079872</v>
      </c>
      <c r="D359" s="9">
        <f t="shared" si="26"/>
        <v>93.91724823119633</v>
      </c>
      <c r="F359" s="8">
        <f t="shared" si="29"/>
        <v>87.44850390844223</v>
      </c>
      <c r="G359" s="8">
        <f t="shared" si="27"/>
        <v>87.93690561206006</v>
      </c>
      <c r="H359" s="8">
        <f t="shared" si="28"/>
        <v>0.39894585226867757</v>
      </c>
    </row>
    <row r="360" spans="1:8" ht="13.5">
      <c r="A360">
        <v>357</v>
      </c>
      <c r="B360" s="8">
        <f t="shared" si="25"/>
        <v>97.9094307346469</v>
      </c>
      <c r="D360" s="9">
        <f t="shared" si="26"/>
        <v>94.5771061811168</v>
      </c>
      <c r="F360" s="8">
        <f t="shared" si="29"/>
        <v>88.33585146432874</v>
      </c>
      <c r="G360" s="8">
        <f t="shared" si="27"/>
        <v>88.81453042784464</v>
      </c>
      <c r="H360" s="8">
        <f t="shared" si="28"/>
        <v>0.42287980044447293</v>
      </c>
    </row>
    <row r="361" spans="1:8" ht="13.5">
      <c r="A361">
        <v>358</v>
      </c>
      <c r="B361" s="8">
        <f t="shared" si="25"/>
        <v>98.6048705251175</v>
      </c>
      <c r="D361" s="9">
        <f t="shared" si="26"/>
        <v>95.24357109182283</v>
      </c>
      <c r="F361" s="8">
        <f t="shared" si="29"/>
        <v>89.23741022828912</v>
      </c>
      <c r="G361" s="8">
        <f t="shared" si="27"/>
        <v>89.70578324313054</v>
      </c>
      <c r="H361" s="8">
        <f t="shared" si="28"/>
        <v>0.44629845118654404</v>
      </c>
    </row>
    <row r="362" spans="1:8" ht="13.5">
      <c r="A362">
        <v>359</v>
      </c>
      <c r="B362" s="8">
        <f t="shared" si="25"/>
        <v>99.30201006594994</v>
      </c>
      <c r="D362" s="9">
        <f t="shared" si="26"/>
        <v>95.91583097848176</v>
      </c>
      <c r="F362" s="8">
        <f t="shared" si="29"/>
        <v>90.15208169431709</v>
      </c>
      <c r="G362" s="8">
        <f t="shared" si="27"/>
        <v>90.60957811289872</v>
      </c>
      <c r="H362" s="8">
        <f t="shared" si="28"/>
        <v>0.4691732721156257</v>
      </c>
    </row>
    <row r="363" spans="1:8" ht="13.5">
      <c r="A363">
        <v>360</v>
      </c>
      <c r="B363" s="8">
        <f t="shared" si="25"/>
        <v>99.99999999999999</v>
      </c>
      <c r="D363" s="9">
        <f t="shared" si="26"/>
        <v>96.5930667959754</v>
      </c>
      <c r="F363" s="8">
        <f t="shared" si="29"/>
        <v>91.07875138501434</v>
      </c>
      <c r="G363" s="8">
        <f t="shared" si="27"/>
        <v>91.52481381576362</v>
      </c>
      <c r="H363" s="8">
        <f t="shared" si="28"/>
        <v>0.49147639365308965</v>
      </c>
    </row>
    <row r="364" spans="1:8" ht="13.5">
      <c r="A364">
        <v>361</v>
      </c>
      <c r="B364" s="8">
        <f t="shared" si="25"/>
        <v>100.69798993405</v>
      </c>
      <c r="D364" s="9">
        <f t="shared" si="26"/>
        <v>97.27445343678033</v>
      </c>
      <c r="F364" s="8">
        <f t="shared" si="29"/>
        <v>92.01629020941671</v>
      </c>
      <c r="G364" s="8">
        <f t="shared" si="27"/>
        <v>92.45037519564838</v>
      </c>
      <c r="H364" s="8">
        <f t="shared" si="28"/>
        <v>0.5131806429646729</v>
      </c>
    </row>
    <row r="365" spans="1:8" ht="13.5">
      <c r="A365">
        <v>362</v>
      </c>
      <c r="B365" s="8">
        <f t="shared" si="25"/>
        <v>101.39512947488248</v>
      </c>
      <c r="D365" s="9">
        <f t="shared" si="26"/>
        <v>97.95916073623428</v>
      </c>
      <c r="F365" s="8">
        <f t="shared" si="29"/>
        <v>92.96355583861305</v>
      </c>
      <c r="G365" s="8">
        <f t="shared" si="27"/>
        <v>93.38513452042652</v>
      </c>
      <c r="H365" s="8">
        <f t="shared" si="28"/>
        <v>0.5342595770553463</v>
      </c>
    </row>
    <row r="366" spans="1:8" ht="13.5">
      <c r="A366">
        <v>363</v>
      </c>
      <c r="B366" s="8">
        <f t="shared" si="25"/>
        <v>102.09056926535307</v>
      </c>
      <c r="D366" s="9">
        <f t="shared" si="26"/>
        <v>98.64635448396393</v>
      </c>
      <c r="F366" s="8">
        <f t="shared" si="29"/>
        <v>93.91939409748187</v>
      </c>
      <c r="G366" s="8">
        <f t="shared" si="27"/>
        <v>94.32795285587542</v>
      </c>
      <c r="H366" s="8">
        <f t="shared" si="28"/>
        <v>0.5546875149750242</v>
      </c>
    </row>
    <row r="367" spans="1:8" ht="13.5">
      <c r="A367">
        <v>364</v>
      </c>
      <c r="B367" s="8">
        <f t="shared" si="25"/>
        <v>102.78346201920131</v>
      </c>
      <c r="D367" s="9">
        <f t="shared" si="26"/>
        <v>99.33519744024176</v>
      </c>
      <c r="F367" s="8">
        <f t="shared" si="29"/>
        <v>94.88264037085045</v>
      </c>
      <c r="G367" s="8">
        <f t="shared" si="27"/>
        <v>95.27768145326799</v>
      </c>
      <c r="H367" s="8">
        <f t="shared" si="28"/>
        <v>0.5744395690959012</v>
      </c>
    </row>
    <row r="368" spans="1:8" ht="13.5">
      <c r="A368">
        <v>365</v>
      </c>
      <c r="B368" s="8">
        <f t="shared" si="25"/>
        <v>103.47296355333863</v>
      </c>
      <c r="D368" s="9">
        <f t="shared" si="26"/>
        <v>100.02485035603367</v>
      </c>
      <c r="F368" s="8">
        <f t="shared" si="29"/>
        <v>95.85212102236389</v>
      </c>
      <c r="G368" s="8">
        <f t="shared" si="27"/>
        <v>96.23316314891262</v>
      </c>
      <c r="H368" s="8">
        <f t="shared" si="28"/>
        <v>0.5934916754233379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69"/>
  <sheetViews>
    <sheetView workbookViewId="0" topLeftCell="A1">
      <selection activeCell="B5" sqref="B5"/>
    </sheetView>
  </sheetViews>
  <sheetFormatPr defaultColWidth="9.00390625" defaultRowHeight="13.5"/>
  <cols>
    <col min="3" max="3" width="4.125" style="0" customWidth="1"/>
    <col min="5" max="5" width="8.50390625" style="0" customWidth="1"/>
    <col min="9" max="9" width="4.00390625" style="0" customWidth="1"/>
  </cols>
  <sheetData>
    <row r="1" spans="10:11" ht="13.5">
      <c r="J1" t="s">
        <v>35</v>
      </c>
      <c r="K1" s="7">
        <v>0.1</v>
      </c>
    </row>
    <row r="2" spans="6:11" ht="13.5">
      <c r="F2" s="7" t="s">
        <v>35</v>
      </c>
      <c r="G2" s="7">
        <v>0.1</v>
      </c>
      <c r="J2" t="s">
        <v>36</v>
      </c>
      <c r="K2" s="7">
        <v>0.1</v>
      </c>
    </row>
    <row r="3" spans="4:11" ht="13.5">
      <c r="D3" s="7" t="s">
        <v>35</v>
      </c>
      <c r="E3" s="7">
        <v>0.2</v>
      </c>
      <c r="F3" s="7" t="s">
        <v>36</v>
      </c>
      <c r="G3" s="7">
        <v>0.1</v>
      </c>
      <c r="J3" t="s">
        <v>37</v>
      </c>
      <c r="K3" s="7">
        <v>0.1</v>
      </c>
    </row>
    <row r="4" spans="1:13" ht="13.5">
      <c r="A4" t="s">
        <v>27</v>
      </c>
      <c r="B4" t="s">
        <v>28</v>
      </c>
      <c r="D4" t="s">
        <v>29</v>
      </c>
      <c r="F4" t="s">
        <v>30</v>
      </c>
      <c r="G4" s="7" t="s">
        <v>33</v>
      </c>
      <c r="H4" s="7" t="s">
        <v>34</v>
      </c>
      <c r="J4" t="s">
        <v>38</v>
      </c>
      <c r="K4" s="7" t="s">
        <v>33</v>
      </c>
      <c r="L4" s="7" t="s">
        <v>34</v>
      </c>
      <c r="M4" s="7" t="s">
        <v>39</v>
      </c>
    </row>
    <row r="5" spans="1:13" ht="13.5">
      <c r="A5">
        <v>1</v>
      </c>
      <c r="B5" s="8">
        <f aca="true" t="shared" si="0" ref="B5:B68">100+20*SIN(2*PI()*A5/90)</f>
        <v>101.39512947488251</v>
      </c>
      <c r="D5" s="9">
        <f>B5</f>
        <v>101.39512947488251</v>
      </c>
      <c r="G5" s="8">
        <f>B5</f>
        <v>101.39512947488251</v>
      </c>
      <c r="H5" s="8">
        <f>B6-B5</f>
        <v>1.3883325443188</v>
      </c>
      <c r="M5" s="10">
        <f aca="true" t="shared" si="1" ref="M5:M36">(B5/$K$94+B95/AVERAGE($B$95:$B$184))/2</f>
        <v>1.0139512947488247</v>
      </c>
    </row>
    <row r="6" spans="1:13" ht="13.5">
      <c r="A6">
        <v>2</v>
      </c>
      <c r="B6" s="8">
        <f t="shared" si="0"/>
        <v>102.78346201920131</v>
      </c>
      <c r="D6" s="9">
        <f aca="true" t="shared" si="2" ref="D6:D69">B5*$E$3+(1-$E$3)*D5</f>
        <v>101.39512947488251</v>
      </c>
      <c r="G6" s="8">
        <f aca="true" t="shared" si="3" ref="G6:G69">$G$2*B6+(1-$G$2)*(G5+H5)</f>
        <v>102.78346201920131</v>
      </c>
      <c r="H6" s="8">
        <f aca="true" t="shared" si="4" ref="H6:H69">$G$3*(G6-G5)+(1-$G$3)*H5</f>
        <v>1.3883325443188</v>
      </c>
      <c r="M6" s="10">
        <f t="shared" si="1"/>
        <v>1.0278346201920125</v>
      </c>
    </row>
    <row r="7" spans="1:13" ht="13.5">
      <c r="A7">
        <v>3</v>
      </c>
      <c r="B7" s="8">
        <f t="shared" si="0"/>
        <v>104.15823381635519</v>
      </c>
      <c r="D7" s="9">
        <f t="shared" si="2"/>
        <v>101.67279598374627</v>
      </c>
      <c r="F7" s="8">
        <f aca="true" t="shared" si="5" ref="F7:F70">G6+H6</f>
        <v>104.17179456352011</v>
      </c>
      <c r="G7" s="8">
        <f t="shared" si="3"/>
        <v>104.17043848880363</v>
      </c>
      <c r="H7" s="8">
        <f t="shared" si="4"/>
        <v>1.3881969368471516</v>
      </c>
      <c r="M7" s="10">
        <f t="shared" si="1"/>
        <v>1.0415823381635514</v>
      </c>
    </row>
    <row r="8" spans="1:13" ht="13.5">
      <c r="A8">
        <v>4</v>
      </c>
      <c r="B8" s="8">
        <f t="shared" si="0"/>
        <v>105.51274711633998</v>
      </c>
      <c r="D8" s="9">
        <f t="shared" si="2"/>
        <v>102.16988355026805</v>
      </c>
      <c r="F8" s="8">
        <f t="shared" si="5"/>
        <v>105.55863542565078</v>
      </c>
      <c r="G8" s="8">
        <f t="shared" si="3"/>
        <v>105.5540465947197</v>
      </c>
      <c r="H8" s="8">
        <f t="shared" si="4"/>
        <v>1.3877380537540434</v>
      </c>
      <c r="M8" s="10">
        <f t="shared" si="1"/>
        <v>1.0551274711633993</v>
      </c>
    </row>
    <row r="9" spans="1:13" ht="13.5">
      <c r="A9">
        <v>5</v>
      </c>
      <c r="B9" s="8">
        <f t="shared" si="0"/>
        <v>106.84040286651337</v>
      </c>
      <c r="D9" s="9">
        <f t="shared" si="2"/>
        <v>102.83845626348246</v>
      </c>
      <c r="F9" s="8">
        <f t="shared" si="5"/>
        <v>106.94178464847374</v>
      </c>
      <c r="G9" s="8">
        <f t="shared" si="3"/>
        <v>106.93164647027771</v>
      </c>
      <c r="H9" s="8">
        <f t="shared" si="4"/>
        <v>1.386724235934441</v>
      </c>
      <c r="M9" s="10">
        <f t="shared" si="1"/>
        <v>1.0684040286651333</v>
      </c>
    </row>
    <row r="10" spans="1:13" ht="13.5">
      <c r="A10">
        <v>6</v>
      </c>
      <c r="B10" s="8">
        <f t="shared" si="0"/>
        <v>108.134732861516</v>
      </c>
      <c r="D10" s="9">
        <f t="shared" si="2"/>
        <v>103.63884558408864</v>
      </c>
      <c r="F10" s="8">
        <f t="shared" si="5"/>
        <v>108.31837070621215</v>
      </c>
      <c r="G10" s="8">
        <f t="shared" si="3"/>
        <v>108.30000692174254</v>
      </c>
      <c r="H10" s="8">
        <f t="shared" si="4"/>
        <v>1.3848878574874792</v>
      </c>
      <c r="M10" s="10">
        <f t="shared" si="1"/>
        <v>1.0813473286151596</v>
      </c>
    </row>
    <row r="11" spans="1:13" ht="13.5">
      <c r="A11">
        <v>7</v>
      </c>
      <c r="B11" s="8">
        <f t="shared" si="0"/>
        <v>109.38943125571782</v>
      </c>
      <c r="D11" s="9">
        <f t="shared" si="2"/>
        <v>104.53802303957411</v>
      </c>
      <c r="F11" s="8">
        <f t="shared" si="5"/>
        <v>109.68489477923002</v>
      </c>
      <c r="G11" s="8">
        <f t="shared" si="3"/>
        <v>109.6553484268788</v>
      </c>
      <c r="H11" s="8">
        <f t="shared" si="4"/>
        <v>1.3819332222523582</v>
      </c>
      <c r="M11" s="10">
        <f t="shared" si="1"/>
        <v>1.0938943125571776</v>
      </c>
    </row>
    <row r="12" spans="1:13" ht="13.5">
      <c r="A12">
        <v>8</v>
      </c>
      <c r="B12" s="8">
        <f t="shared" si="0"/>
        <v>110.59838528466409</v>
      </c>
      <c r="D12" s="9">
        <f t="shared" si="2"/>
        <v>105.50830468280286</v>
      </c>
      <c r="F12" s="8">
        <f t="shared" si="5"/>
        <v>111.03728164913116</v>
      </c>
      <c r="G12" s="8">
        <f t="shared" si="3"/>
        <v>110.99339201268447</v>
      </c>
      <c r="H12" s="8">
        <f t="shared" si="4"/>
        <v>1.3775442586076887</v>
      </c>
      <c r="M12" s="10">
        <f t="shared" si="1"/>
        <v>1.1059838528466404</v>
      </c>
    </row>
    <row r="13" spans="1:13" ht="13.5">
      <c r="A13">
        <v>9</v>
      </c>
      <c r="B13" s="8">
        <f t="shared" si="0"/>
        <v>111.75570504584947</v>
      </c>
      <c r="D13" s="9">
        <f t="shared" si="2"/>
        <v>106.52632080317511</v>
      </c>
      <c r="F13" s="8">
        <f t="shared" si="5"/>
        <v>112.37093627129215</v>
      </c>
      <c r="G13" s="8">
        <f t="shared" si="3"/>
        <v>112.3094131487479</v>
      </c>
      <c r="H13" s="8">
        <f t="shared" si="4"/>
        <v>1.3713919463532624</v>
      </c>
      <c r="M13" s="10">
        <f t="shared" si="1"/>
        <v>1.1175570504584942</v>
      </c>
    </row>
    <row r="14" spans="1:13" ht="13.5">
      <c r="A14">
        <v>10</v>
      </c>
      <c r="B14" s="8">
        <f t="shared" si="0"/>
        <v>112.85575219373078</v>
      </c>
      <c r="D14" s="9">
        <f t="shared" si="2"/>
        <v>107.57219765170998</v>
      </c>
      <c r="F14" s="8">
        <f t="shared" si="5"/>
        <v>113.68080509510115</v>
      </c>
      <c r="G14" s="8">
        <f t="shared" si="3"/>
        <v>113.59829980496411</v>
      </c>
      <c r="H14" s="8">
        <f t="shared" si="4"/>
        <v>1.3631414173395584</v>
      </c>
      <c r="M14" s="10">
        <f t="shared" si="1"/>
        <v>1.1285575219373074</v>
      </c>
    </row>
    <row r="15" spans="1:13" ht="13.5">
      <c r="A15">
        <v>11</v>
      </c>
      <c r="B15" s="8">
        <f t="shared" si="0"/>
        <v>113.89316740917994</v>
      </c>
      <c r="D15" s="9">
        <f t="shared" si="2"/>
        <v>108.62890856011416</v>
      </c>
      <c r="F15" s="8">
        <f t="shared" si="5"/>
        <v>114.96144122230368</v>
      </c>
      <c r="G15" s="8">
        <f t="shared" si="3"/>
        <v>114.8546138409913</v>
      </c>
      <c r="H15" s="8">
        <f t="shared" si="4"/>
        <v>1.3524586792083217</v>
      </c>
      <c r="M15" s="10">
        <f t="shared" si="1"/>
        <v>1.138931674091799</v>
      </c>
    </row>
    <row r="16" spans="1:13" ht="13.5">
      <c r="A16">
        <v>12</v>
      </c>
      <c r="B16" s="8">
        <f t="shared" si="0"/>
        <v>114.86289650954788</v>
      </c>
      <c r="D16" s="9">
        <f t="shared" si="2"/>
        <v>109.68176032992733</v>
      </c>
      <c r="F16" s="8">
        <f t="shared" si="5"/>
        <v>116.20707252019963</v>
      </c>
      <c r="G16" s="8">
        <f t="shared" si="3"/>
        <v>116.07265491913446</v>
      </c>
      <c r="H16" s="8">
        <f t="shared" si="4"/>
        <v>1.3390169191018055</v>
      </c>
      <c r="M16" s="10">
        <f t="shared" si="1"/>
        <v>1.1486289650954784</v>
      </c>
    </row>
    <row r="17" spans="1:13" ht="13.5">
      <c r="A17">
        <v>13</v>
      </c>
      <c r="B17" s="8">
        <f t="shared" si="0"/>
        <v>115.76021507213444</v>
      </c>
      <c r="D17" s="9">
        <f t="shared" si="2"/>
        <v>110.71798756585144</v>
      </c>
      <c r="F17" s="8">
        <f t="shared" si="5"/>
        <v>117.41167183823627</v>
      </c>
      <c r="G17" s="8">
        <f t="shared" si="3"/>
        <v>117.2465261616261</v>
      </c>
      <c r="H17" s="8">
        <f t="shared" si="4"/>
        <v>1.3225023514407879</v>
      </c>
      <c r="M17" s="10">
        <f t="shared" si="1"/>
        <v>1.1576021507213439</v>
      </c>
    </row>
    <row r="18" spans="1:13" ht="13.5">
      <c r="A18">
        <v>14</v>
      </c>
      <c r="B18" s="8">
        <f t="shared" si="0"/>
        <v>116.58075145110084</v>
      </c>
      <c r="D18" s="9">
        <f t="shared" si="2"/>
        <v>111.72643306710806</v>
      </c>
      <c r="F18" s="8">
        <f t="shared" si="5"/>
        <v>118.56902851306688</v>
      </c>
      <c r="G18" s="8">
        <f t="shared" si="3"/>
        <v>118.37020080687029</v>
      </c>
      <c r="H18" s="8">
        <f t="shared" si="4"/>
        <v>1.3026195808211283</v>
      </c>
      <c r="M18" s="10">
        <f t="shared" si="1"/>
        <v>1.1658075145110078</v>
      </c>
    </row>
    <row r="19" spans="1:13" ht="13.5">
      <c r="A19">
        <v>15</v>
      </c>
      <c r="B19" s="8">
        <f t="shared" si="0"/>
        <v>117.32050807568876</v>
      </c>
      <c r="D19" s="9">
        <f t="shared" si="2"/>
        <v>112.69729674390662</v>
      </c>
      <c r="F19" s="8">
        <f t="shared" si="5"/>
        <v>119.67282038769142</v>
      </c>
      <c r="G19" s="8">
        <f t="shared" si="3"/>
        <v>119.43758915649116</v>
      </c>
      <c r="H19" s="8">
        <f t="shared" si="4"/>
        <v>1.2790964577011026</v>
      </c>
      <c r="M19" s="10">
        <f t="shared" si="1"/>
        <v>1.1732050807568872</v>
      </c>
    </row>
    <row r="20" spans="1:13" ht="13.5">
      <c r="A20">
        <v>16</v>
      </c>
      <c r="B20" s="8">
        <f t="shared" si="0"/>
        <v>117.97588092598335</v>
      </c>
      <c r="D20" s="9">
        <f t="shared" si="2"/>
        <v>113.62193901026305</v>
      </c>
      <c r="F20" s="8">
        <f t="shared" si="5"/>
        <v>120.71668561419226</v>
      </c>
      <c r="G20" s="8">
        <f t="shared" si="3"/>
        <v>120.44260514537136</v>
      </c>
      <c r="H20" s="8">
        <f t="shared" si="4"/>
        <v>1.2516884108190125</v>
      </c>
      <c r="M20" s="10">
        <f t="shared" si="1"/>
        <v>1.179758809259833</v>
      </c>
    </row>
    <row r="21" spans="1:13" ht="13.5">
      <c r="A21">
        <v>17</v>
      </c>
      <c r="B21" s="8">
        <f t="shared" si="0"/>
        <v>118.54367709133575</v>
      </c>
      <c r="D21" s="9">
        <f t="shared" si="2"/>
        <v>114.49272739340711</v>
      </c>
      <c r="F21" s="8">
        <f t="shared" si="5"/>
        <v>121.69429355619037</v>
      </c>
      <c r="G21" s="8">
        <f t="shared" si="3"/>
        <v>121.37923190970491</v>
      </c>
      <c r="H21" s="8">
        <f t="shared" si="4"/>
        <v>1.2201822461704666</v>
      </c>
      <c r="M21" s="10">
        <f t="shared" si="1"/>
        <v>1.185436770913357</v>
      </c>
    </row>
    <row r="22" spans="1:13" ht="13.5">
      <c r="A22">
        <v>18</v>
      </c>
      <c r="B22" s="8">
        <f t="shared" si="0"/>
        <v>119.02113032590307</v>
      </c>
      <c r="D22" s="9">
        <f t="shared" si="2"/>
        <v>115.30291733299285</v>
      </c>
      <c r="F22" s="8">
        <f t="shared" si="5"/>
        <v>122.59941415587538</v>
      </c>
      <c r="G22" s="8">
        <f t="shared" si="3"/>
        <v>122.24158577287815</v>
      </c>
      <c r="H22" s="8">
        <f t="shared" si="4"/>
        <v>1.1843994078707438</v>
      </c>
      <c r="M22" s="10">
        <f t="shared" si="1"/>
        <v>1.1902113032590302</v>
      </c>
    </row>
    <row r="23" spans="1:13" ht="13.5">
      <c r="A23">
        <v>19</v>
      </c>
      <c r="B23" s="8">
        <f t="shared" si="0"/>
        <v>119.40591452551993</v>
      </c>
      <c r="D23" s="9">
        <f t="shared" si="2"/>
        <v>116.0465599315749</v>
      </c>
      <c r="F23" s="8">
        <f t="shared" si="5"/>
        <v>123.4259851807489</v>
      </c>
      <c r="G23" s="8">
        <f t="shared" si="3"/>
        <v>123.023978115226</v>
      </c>
      <c r="H23" s="8">
        <f t="shared" si="4"/>
        <v>1.1441987013184542</v>
      </c>
      <c r="M23" s="10">
        <f t="shared" si="1"/>
        <v>1.1940591452551987</v>
      </c>
    </row>
    <row r="24" spans="1:13" ht="13.5">
      <c r="A24">
        <v>20</v>
      </c>
      <c r="B24" s="8">
        <f t="shared" si="0"/>
        <v>119.69615506024417</v>
      </c>
      <c r="D24" s="9">
        <f t="shared" si="2"/>
        <v>116.71843085036392</v>
      </c>
      <c r="F24" s="8">
        <f t="shared" si="5"/>
        <v>124.16817681654446</v>
      </c>
      <c r="G24" s="8">
        <f t="shared" si="3"/>
        <v>123.72097464091442</v>
      </c>
      <c r="H24" s="8">
        <f t="shared" si="4"/>
        <v>1.099478483755451</v>
      </c>
      <c r="M24" s="10">
        <f t="shared" si="1"/>
        <v>1.1969615506024411</v>
      </c>
    </row>
    <row r="25" spans="1:13" ht="13.5">
      <c r="A25">
        <v>21</v>
      </c>
      <c r="B25" s="8">
        <f t="shared" si="0"/>
        <v>119.89043790736547</v>
      </c>
      <c r="D25" s="9">
        <f t="shared" si="2"/>
        <v>117.31397569233998</v>
      </c>
      <c r="F25" s="8">
        <f t="shared" si="5"/>
        <v>124.82045312466987</v>
      </c>
      <c r="G25" s="8">
        <f t="shared" si="3"/>
        <v>124.32745160293943</v>
      </c>
      <c r="H25" s="8">
        <f t="shared" si="4"/>
        <v>1.0501783315824071</v>
      </c>
      <c r="M25" s="10">
        <f t="shared" si="1"/>
        <v>1.1989043790736542</v>
      </c>
    </row>
    <row r="26" spans="1:13" ht="13.5">
      <c r="A26">
        <v>22</v>
      </c>
      <c r="B26" s="8">
        <f t="shared" si="0"/>
        <v>119.98781654038191</v>
      </c>
      <c r="D26" s="9">
        <f t="shared" si="2"/>
        <v>117.82926813534507</v>
      </c>
      <c r="F26" s="8">
        <f t="shared" si="5"/>
        <v>125.37762993452183</v>
      </c>
      <c r="G26" s="8">
        <f t="shared" si="3"/>
        <v>124.83864859510786</v>
      </c>
      <c r="H26" s="8">
        <f t="shared" si="4"/>
        <v>0.9962801976410087</v>
      </c>
      <c r="M26" s="10">
        <f t="shared" si="1"/>
        <v>1.1998781654038186</v>
      </c>
    </row>
    <row r="27" spans="1:13" ht="13.5">
      <c r="A27">
        <v>23</v>
      </c>
      <c r="B27" s="8">
        <f t="shared" si="0"/>
        <v>119.98781654038191</v>
      </c>
      <c r="D27" s="9">
        <f t="shared" si="2"/>
        <v>118.26097781635245</v>
      </c>
      <c r="F27" s="8">
        <f t="shared" si="5"/>
        <v>125.83492879274887</v>
      </c>
      <c r="G27" s="8">
        <f t="shared" si="3"/>
        <v>125.25021756751218</v>
      </c>
      <c r="H27" s="8">
        <f t="shared" si="4"/>
        <v>0.9378090751173404</v>
      </c>
      <c r="M27" s="10">
        <f t="shared" si="1"/>
        <v>1.1998781654038186</v>
      </c>
    </row>
    <row r="28" spans="1:13" ht="13.5">
      <c r="A28">
        <v>24</v>
      </c>
      <c r="B28" s="8">
        <f t="shared" si="0"/>
        <v>119.89043790736547</v>
      </c>
      <c r="D28" s="9">
        <f t="shared" si="2"/>
        <v>118.60634556115835</v>
      </c>
      <c r="F28" s="8">
        <f t="shared" si="5"/>
        <v>126.18802664262952</v>
      </c>
      <c r="G28" s="8">
        <f t="shared" si="3"/>
        <v>125.55826776910313</v>
      </c>
      <c r="H28" s="8">
        <f t="shared" si="4"/>
        <v>0.8748331877647008</v>
      </c>
      <c r="M28" s="10">
        <f t="shared" si="1"/>
        <v>1.1989043790736542</v>
      </c>
    </row>
    <row r="29" spans="1:13" ht="13.5">
      <c r="A29">
        <v>25</v>
      </c>
      <c r="B29" s="8">
        <f t="shared" si="0"/>
        <v>119.69615506024417</v>
      </c>
      <c r="D29" s="9">
        <f t="shared" si="2"/>
        <v>118.86316403039977</v>
      </c>
      <c r="F29" s="8">
        <f t="shared" si="5"/>
        <v>126.43310095686783</v>
      </c>
      <c r="G29" s="8">
        <f t="shared" si="3"/>
        <v>125.75940636720546</v>
      </c>
      <c r="H29" s="8">
        <f t="shared" si="4"/>
        <v>0.807463728798464</v>
      </c>
      <c r="M29" s="10">
        <f t="shared" si="1"/>
        <v>1.1969615506024411</v>
      </c>
    </row>
    <row r="30" spans="1:13" ht="13.5">
      <c r="A30">
        <v>26</v>
      </c>
      <c r="B30" s="8">
        <f t="shared" si="0"/>
        <v>119.40591452551993</v>
      </c>
      <c r="D30" s="9">
        <f t="shared" si="2"/>
        <v>119.02976223636865</v>
      </c>
      <c r="F30" s="8">
        <f t="shared" si="5"/>
        <v>126.56687009600392</v>
      </c>
      <c r="G30" s="8">
        <f t="shared" si="3"/>
        <v>125.85077453895553</v>
      </c>
      <c r="H30" s="8">
        <f t="shared" si="4"/>
        <v>0.7358541730936252</v>
      </c>
      <c r="M30" s="10">
        <f t="shared" si="1"/>
        <v>1.1940591452551987</v>
      </c>
    </row>
    <row r="31" spans="1:13" ht="13.5">
      <c r="A31">
        <v>27</v>
      </c>
      <c r="B31" s="8">
        <f t="shared" si="0"/>
        <v>119.02113032590307</v>
      </c>
      <c r="D31" s="9">
        <f t="shared" si="2"/>
        <v>119.10499269419891</v>
      </c>
      <c r="F31" s="8">
        <f t="shared" si="5"/>
        <v>126.58662871204916</v>
      </c>
      <c r="G31" s="8">
        <f t="shared" si="3"/>
        <v>125.83007887343456</v>
      </c>
      <c r="H31" s="8">
        <f t="shared" si="4"/>
        <v>0.6601991892321651</v>
      </c>
      <c r="M31" s="10">
        <f t="shared" si="1"/>
        <v>1.1902113032590302</v>
      </c>
    </row>
    <row r="32" spans="1:13" ht="13.5">
      <c r="A32">
        <v>28</v>
      </c>
      <c r="B32" s="8">
        <f t="shared" si="0"/>
        <v>118.54367709133575</v>
      </c>
      <c r="D32" s="9">
        <f t="shared" si="2"/>
        <v>119.08822022053975</v>
      </c>
      <c r="F32" s="8">
        <f t="shared" si="5"/>
        <v>126.49027806266672</v>
      </c>
      <c r="G32" s="8">
        <f t="shared" si="3"/>
        <v>125.69561796553361</v>
      </c>
      <c r="H32" s="8">
        <f t="shared" si="4"/>
        <v>0.5807331795188543</v>
      </c>
      <c r="M32" s="10">
        <f t="shared" si="1"/>
        <v>1.185436770913357</v>
      </c>
    </row>
    <row r="33" spans="1:13" ht="13.5">
      <c r="A33">
        <v>29</v>
      </c>
      <c r="B33" s="8">
        <f t="shared" si="0"/>
        <v>117.97588092598335</v>
      </c>
      <c r="D33" s="9">
        <f t="shared" si="2"/>
        <v>118.97931159469896</v>
      </c>
      <c r="F33" s="8">
        <f t="shared" si="5"/>
        <v>126.27635114505247</v>
      </c>
      <c r="G33" s="8">
        <f t="shared" si="3"/>
        <v>125.44630412314557</v>
      </c>
      <c r="H33" s="8">
        <f t="shared" si="4"/>
        <v>0.49772847732816405</v>
      </c>
      <c r="M33" s="10">
        <f t="shared" si="1"/>
        <v>1.179758809259833</v>
      </c>
    </row>
    <row r="34" spans="1:13" ht="13.5">
      <c r="A34">
        <v>30</v>
      </c>
      <c r="B34" s="8">
        <f t="shared" si="0"/>
        <v>117.32050807568878</v>
      </c>
      <c r="D34" s="9">
        <f t="shared" si="2"/>
        <v>118.77862546095585</v>
      </c>
      <c r="F34" s="8">
        <f t="shared" si="5"/>
        <v>125.94403260047373</v>
      </c>
      <c r="G34" s="8">
        <f t="shared" si="3"/>
        <v>125.08168014799524</v>
      </c>
      <c r="H34" s="8">
        <f t="shared" si="4"/>
        <v>0.41149323208031535</v>
      </c>
      <c r="M34" s="10">
        <f t="shared" si="1"/>
        <v>1.1732050807568872</v>
      </c>
    </row>
    <row r="35" spans="1:13" ht="13.5">
      <c r="A35">
        <v>31</v>
      </c>
      <c r="B35" s="8">
        <f t="shared" si="0"/>
        <v>116.58075145110084</v>
      </c>
      <c r="D35" s="9">
        <f t="shared" si="2"/>
        <v>118.48700198390245</v>
      </c>
      <c r="F35" s="8">
        <f t="shared" si="5"/>
        <v>125.49317338007556</v>
      </c>
      <c r="G35" s="8">
        <f t="shared" si="3"/>
        <v>124.6019311871781</v>
      </c>
      <c r="H35" s="8">
        <f t="shared" si="4"/>
        <v>0.32236901279056906</v>
      </c>
      <c r="M35" s="10">
        <f t="shared" si="1"/>
        <v>1.1658075145110078</v>
      </c>
    </row>
    <row r="36" spans="1:13" ht="13.5">
      <c r="A36">
        <v>32</v>
      </c>
      <c r="B36" s="8">
        <f t="shared" si="0"/>
        <v>115.76021507213444</v>
      </c>
      <c r="D36" s="9">
        <f t="shared" si="2"/>
        <v>118.10575187734213</v>
      </c>
      <c r="F36" s="8">
        <f t="shared" si="5"/>
        <v>124.92430019996867</v>
      </c>
      <c r="G36" s="8">
        <f t="shared" si="3"/>
        <v>124.00789168718525</v>
      </c>
      <c r="H36" s="8">
        <f t="shared" si="4"/>
        <v>0.2307281615122276</v>
      </c>
      <c r="M36" s="10">
        <f t="shared" si="1"/>
        <v>1.157602150721344</v>
      </c>
    </row>
    <row r="37" spans="1:13" ht="13.5">
      <c r="A37">
        <v>33</v>
      </c>
      <c r="B37" s="8">
        <f t="shared" si="0"/>
        <v>114.86289650954788</v>
      </c>
      <c r="D37" s="9">
        <f t="shared" si="2"/>
        <v>117.6366445163006</v>
      </c>
      <c r="F37" s="8">
        <f t="shared" si="5"/>
        <v>124.23861984869748</v>
      </c>
      <c r="G37" s="8">
        <f t="shared" si="3"/>
        <v>123.30104751478252</v>
      </c>
      <c r="H37" s="8">
        <f t="shared" si="4"/>
        <v>0.13697092812073233</v>
      </c>
      <c r="M37" s="10">
        <f aca="true" t="shared" si="6" ref="M37:M68">(B37/$K$94+B127/AVERAGE($B$95:$B$184))/2</f>
        <v>1.1486289650954784</v>
      </c>
    </row>
    <row r="38" spans="1:13" ht="13.5">
      <c r="A38">
        <v>34</v>
      </c>
      <c r="B38" s="8">
        <f t="shared" si="0"/>
        <v>113.89316740917994</v>
      </c>
      <c r="D38" s="9">
        <f t="shared" si="2"/>
        <v>117.08189491495007</v>
      </c>
      <c r="F38" s="8">
        <f t="shared" si="5"/>
        <v>123.43801844290326</v>
      </c>
      <c r="G38" s="8">
        <f t="shared" si="3"/>
        <v>122.48353333953092</v>
      </c>
      <c r="H38" s="8">
        <f t="shared" si="4"/>
        <v>0.04152241778349883</v>
      </c>
      <c r="M38" s="10">
        <f t="shared" si="6"/>
        <v>1.138931674091799</v>
      </c>
    </row>
    <row r="39" spans="1:13" ht="13.5">
      <c r="A39">
        <v>35</v>
      </c>
      <c r="B39" s="8">
        <f t="shared" si="0"/>
        <v>112.8557521937308</v>
      </c>
      <c r="D39" s="9">
        <f t="shared" si="2"/>
        <v>116.44414941379605</v>
      </c>
      <c r="F39" s="8">
        <f t="shared" si="5"/>
        <v>122.52505575731442</v>
      </c>
      <c r="G39" s="8">
        <f t="shared" si="3"/>
        <v>121.55812540095607</v>
      </c>
      <c r="H39" s="8">
        <f t="shared" si="4"/>
        <v>-0.05517061785233603</v>
      </c>
      <c r="M39" s="10">
        <f t="shared" si="6"/>
        <v>1.1285575219373074</v>
      </c>
    </row>
    <row r="40" spans="1:13" ht="13.5">
      <c r="A40">
        <v>36</v>
      </c>
      <c r="B40" s="8">
        <f t="shared" si="0"/>
        <v>111.75570504584947</v>
      </c>
      <c r="D40" s="9">
        <f t="shared" si="2"/>
        <v>115.72646996978301</v>
      </c>
      <c r="F40" s="8">
        <f t="shared" si="5"/>
        <v>121.50295478310373</v>
      </c>
      <c r="G40" s="8">
        <f t="shared" si="3"/>
        <v>120.5282298093783</v>
      </c>
      <c r="H40" s="8">
        <f t="shared" si="4"/>
        <v>-0.1526431152248794</v>
      </c>
      <c r="M40" s="10">
        <f t="shared" si="6"/>
        <v>1.1175570504584942</v>
      </c>
    </row>
    <row r="41" spans="1:13" ht="13.5">
      <c r="A41">
        <v>37</v>
      </c>
      <c r="B41" s="8">
        <f t="shared" si="0"/>
        <v>110.59838528466409</v>
      </c>
      <c r="D41" s="9">
        <f t="shared" si="2"/>
        <v>114.9323169849963</v>
      </c>
      <c r="F41" s="8">
        <f t="shared" si="5"/>
        <v>120.37558669415343</v>
      </c>
      <c r="G41" s="8">
        <f t="shared" si="3"/>
        <v>119.3978665532045</v>
      </c>
      <c r="H41" s="8">
        <f t="shared" si="4"/>
        <v>-0.2504151293197723</v>
      </c>
      <c r="M41" s="10">
        <f t="shared" si="6"/>
        <v>1.1059838528466404</v>
      </c>
    </row>
    <row r="42" spans="1:13" ht="13.5">
      <c r="A42">
        <v>38</v>
      </c>
      <c r="B42" s="8">
        <f t="shared" si="0"/>
        <v>109.38943125571782</v>
      </c>
      <c r="D42" s="9">
        <f t="shared" si="2"/>
        <v>114.06553064492986</v>
      </c>
      <c r="F42" s="8">
        <f t="shared" si="5"/>
        <v>119.14745142388472</v>
      </c>
      <c r="G42" s="8">
        <f t="shared" si="3"/>
        <v>118.17164940706803</v>
      </c>
      <c r="H42" s="8">
        <f t="shared" si="4"/>
        <v>-0.34799533100144137</v>
      </c>
      <c r="M42" s="10">
        <f t="shared" si="6"/>
        <v>1.0938943125571778</v>
      </c>
    </row>
    <row r="43" spans="1:13" ht="13.5">
      <c r="A43">
        <v>39</v>
      </c>
      <c r="B43" s="8">
        <f t="shared" si="0"/>
        <v>108.13473286151601</v>
      </c>
      <c r="D43" s="9">
        <f t="shared" si="2"/>
        <v>113.13031076708747</v>
      </c>
      <c r="F43" s="8">
        <f t="shared" si="5"/>
        <v>117.82365407606659</v>
      </c>
      <c r="G43" s="8">
        <f t="shared" si="3"/>
        <v>116.85476195461153</v>
      </c>
      <c r="H43" s="8">
        <f t="shared" si="4"/>
        <v>-0.44488454314694714</v>
      </c>
      <c r="M43" s="10">
        <f t="shared" si="6"/>
        <v>1.0813473286151596</v>
      </c>
    </row>
    <row r="44" spans="1:13" ht="13.5">
      <c r="A44">
        <v>40</v>
      </c>
      <c r="B44" s="8">
        <f t="shared" si="0"/>
        <v>106.84040286651337</v>
      </c>
      <c r="D44" s="9">
        <f t="shared" si="2"/>
        <v>112.13119518597318</v>
      </c>
      <c r="F44" s="8">
        <f t="shared" si="5"/>
        <v>116.40987741146459</v>
      </c>
      <c r="G44" s="8">
        <f t="shared" si="3"/>
        <v>115.45292995696947</v>
      </c>
      <c r="H44" s="8">
        <f t="shared" si="4"/>
        <v>-0.5405792885964587</v>
      </c>
      <c r="M44" s="10">
        <f t="shared" si="6"/>
        <v>1.0684040286651333</v>
      </c>
    </row>
    <row r="45" spans="1:13" ht="13.5">
      <c r="A45">
        <v>41</v>
      </c>
      <c r="B45" s="8">
        <f t="shared" si="0"/>
        <v>105.51274711634</v>
      </c>
      <c r="D45" s="9">
        <f t="shared" si="2"/>
        <v>111.07303672208123</v>
      </c>
      <c r="F45" s="8">
        <f t="shared" si="5"/>
        <v>114.91235066837301</v>
      </c>
      <c r="G45" s="8">
        <f t="shared" si="3"/>
        <v>113.97239031316971</v>
      </c>
      <c r="H45" s="8">
        <f t="shared" si="4"/>
        <v>-0.6345753241167886</v>
      </c>
      <c r="M45" s="10">
        <f t="shared" si="6"/>
        <v>1.0551274711633993</v>
      </c>
    </row>
    <row r="46" spans="1:13" ht="13.5">
      <c r="A46">
        <v>42</v>
      </c>
      <c r="B46" s="8">
        <f t="shared" si="0"/>
        <v>104.15823381635519</v>
      </c>
      <c r="D46" s="9">
        <f t="shared" si="2"/>
        <v>109.96097880093299</v>
      </c>
      <c r="F46" s="8">
        <f t="shared" si="5"/>
        <v>113.33781498905292</v>
      </c>
      <c r="G46" s="8">
        <f t="shared" si="3"/>
        <v>112.41985687178314</v>
      </c>
      <c r="H46" s="8">
        <f t="shared" si="4"/>
        <v>-0.726371135843767</v>
      </c>
      <c r="M46" s="10">
        <f t="shared" si="6"/>
        <v>1.0415823381635514</v>
      </c>
    </row>
    <row r="47" spans="1:13" ht="13.5">
      <c r="A47">
        <v>43</v>
      </c>
      <c r="B47" s="8">
        <f t="shared" si="0"/>
        <v>102.78346201920131</v>
      </c>
      <c r="D47" s="9">
        <f t="shared" si="2"/>
        <v>108.80042980401744</v>
      </c>
      <c r="F47" s="8">
        <f t="shared" si="5"/>
        <v>111.69348573593938</v>
      </c>
      <c r="G47" s="8">
        <f t="shared" si="3"/>
        <v>110.80248336426557</v>
      </c>
      <c r="H47" s="8">
        <f t="shared" si="4"/>
        <v>-0.8154713730111474</v>
      </c>
      <c r="M47" s="10">
        <f t="shared" si="6"/>
        <v>1.0278346201920128</v>
      </c>
    </row>
    <row r="48" spans="1:13" ht="13.5">
      <c r="A48">
        <v>44</v>
      </c>
      <c r="B48" s="8">
        <f t="shared" si="0"/>
        <v>101.39512947488251</v>
      </c>
      <c r="D48" s="9">
        <f t="shared" si="2"/>
        <v>107.59703624705422</v>
      </c>
      <c r="F48" s="8">
        <f t="shared" si="5"/>
        <v>109.98701199125442</v>
      </c>
      <c r="G48" s="8">
        <f t="shared" si="3"/>
        <v>109.12782373961724</v>
      </c>
      <c r="H48" s="8">
        <f t="shared" si="4"/>
        <v>-0.9013901981748654</v>
      </c>
      <c r="M48" s="10">
        <f t="shared" si="6"/>
        <v>1.013951294748825</v>
      </c>
    </row>
    <row r="49" spans="1:13" ht="13.5">
      <c r="A49">
        <v>45</v>
      </c>
      <c r="B49" s="8">
        <f t="shared" si="0"/>
        <v>100</v>
      </c>
      <c r="D49" s="9">
        <f t="shared" si="2"/>
        <v>106.35665489261989</v>
      </c>
      <c r="F49" s="8">
        <f t="shared" si="5"/>
        <v>108.22643354144238</v>
      </c>
      <c r="G49" s="8">
        <f t="shared" si="3"/>
        <v>107.40379018729814</v>
      </c>
      <c r="H49" s="8">
        <f t="shared" si="4"/>
        <v>-0.9836545335892889</v>
      </c>
      <c r="M49" s="10">
        <f t="shared" si="6"/>
        <v>0.9999999999999996</v>
      </c>
    </row>
    <row r="50" spans="1:13" ht="13.5">
      <c r="A50">
        <v>46</v>
      </c>
      <c r="B50" s="8">
        <f t="shared" si="0"/>
        <v>98.6048705251175</v>
      </c>
      <c r="D50" s="9">
        <f t="shared" si="2"/>
        <v>105.08532391409591</v>
      </c>
      <c r="F50" s="8">
        <f t="shared" si="5"/>
        <v>106.42013565370885</v>
      </c>
      <c r="G50" s="8">
        <f t="shared" si="3"/>
        <v>105.63860914084972</v>
      </c>
      <c r="H50" s="8">
        <f t="shared" si="4"/>
        <v>-1.0618071848752018</v>
      </c>
      <c r="M50" s="10">
        <f t="shared" si="6"/>
        <v>0.9860487052511745</v>
      </c>
    </row>
    <row r="51" spans="1:13" ht="13.5">
      <c r="A51">
        <v>47</v>
      </c>
      <c r="B51" s="8">
        <f t="shared" si="0"/>
        <v>97.21653798079869</v>
      </c>
      <c r="D51" s="9">
        <f t="shared" si="2"/>
        <v>103.78923323630023</v>
      </c>
      <c r="F51" s="8">
        <f t="shared" si="5"/>
        <v>104.57680195597452</v>
      </c>
      <c r="G51" s="8">
        <f t="shared" si="3"/>
        <v>103.84077555845694</v>
      </c>
      <c r="H51" s="8">
        <f t="shared" si="4"/>
        <v>-1.13540982462696</v>
      </c>
      <c r="M51" s="10">
        <f t="shared" si="6"/>
        <v>0.9721653798079865</v>
      </c>
    </row>
    <row r="52" spans="1:13" ht="13.5">
      <c r="A52">
        <v>48</v>
      </c>
      <c r="B52" s="8">
        <f t="shared" si="0"/>
        <v>95.84176618364482</v>
      </c>
      <c r="D52" s="9">
        <f t="shared" si="2"/>
        <v>102.47469418519994</v>
      </c>
      <c r="F52" s="8">
        <f t="shared" si="5"/>
        <v>102.70536573382998</v>
      </c>
      <c r="G52" s="8">
        <f t="shared" si="3"/>
        <v>102.01900577881146</v>
      </c>
      <c r="H52" s="8">
        <f t="shared" si="4"/>
        <v>-1.2040458201288118</v>
      </c>
      <c r="M52" s="10">
        <f t="shared" si="6"/>
        <v>0.9584176618364479</v>
      </c>
    </row>
    <row r="53" spans="1:13" ht="13.5">
      <c r="A53">
        <v>49</v>
      </c>
      <c r="B53" s="8">
        <f t="shared" si="0"/>
        <v>94.48725288366002</v>
      </c>
      <c r="D53" s="9">
        <f t="shared" si="2"/>
        <v>101.14810858488892</v>
      </c>
      <c r="F53" s="8">
        <f t="shared" si="5"/>
        <v>100.81495995868265</v>
      </c>
      <c r="G53" s="8">
        <f t="shared" si="3"/>
        <v>100.18218925118039</v>
      </c>
      <c r="H53" s="8">
        <f t="shared" si="4"/>
        <v>-1.2673228908790377</v>
      </c>
      <c r="M53" s="10">
        <f t="shared" si="6"/>
        <v>0.9448725288365998</v>
      </c>
    </row>
    <row r="54" spans="1:13" ht="13.5">
      <c r="A54">
        <v>50</v>
      </c>
      <c r="B54" s="8">
        <f t="shared" si="0"/>
        <v>93.15959713348663</v>
      </c>
      <c r="D54" s="9">
        <f t="shared" si="2"/>
        <v>99.81593744464314</v>
      </c>
      <c r="F54" s="8">
        <f t="shared" si="5"/>
        <v>98.91486636030135</v>
      </c>
      <c r="G54" s="8">
        <f t="shared" si="3"/>
        <v>98.33933943761987</v>
      </c>
      <c r="H54" s="8">
        <f t="shared" si="4"/>
        <v>-1.3248755831471861</v>
      </c>
      <c r="M54" s="10">
        <f t="shared" si="6"/>
        <v>0.931595971334866</v>
      </c>
    </row>
    <row r="55" spans="1:13" ht="13.5">
      <c r="A55">
        <v>51</v>
      </c>
      <c r="B55" s="8">
        <f t="shared" si="0"/>
        <v>91.865267138484</v>
      </c>
      <c r="D55" s="9">
        <f t="shared" si="2"/>
        <v>98.48466938241184</v>
      </c>
      <c r="F55" s="8">
        <f t="shared" si="5"/>
        <v>97.01446385447268</v>
      </c>
      <c r="G55" s="8">
        <f t="shared" si="3"/>
        <v>96.4995441828738</v>
      </c>
      <c r="H55" s="8">
        <f t="shared" si="4"/>
        <v>-1.3763675503070743</v>
      </c>
      <c r="M55" s="10">
        <f t="shared" si="6"/>
        <v>0.9186526713848397</v>
      </c>
    </row>
    <row r="56" spans="1:13" ht="13.5">
      <c r="A56">
        <v>52</v>
      </c>
      <c r="B56" s="8">
        <f t="shared" si="0"/>
        <v>90.61056874428218</v>
      </c>
      <c r="D56" s="9">
        <f t="shared" si="2"/>
        <v>97.16078893362628</v>
      </c>
      <c r="F56" s="8">
        <f t="shared" si="5"/>
        <v>95.12317663256673</v>
      </c>
      <c r="G56" s="8">
        <f t="shared" si="3"/>
        <v>94.67191584373828</v>
      </c>
      <c r="H56" s="8">
        <f t="shared" si="4"/>
        <v>-1.4214936291899198</v>
      </c>
      <c r="M56" s="10">
        <f t="shared" si="6"/>
        <v>0.9061056874428215</v>
      </c>
    </row>
    <row r="57" spans="1:13" ht="13.5">
      <c r="A57">
        <v>53</v>
      </c>
      <c r="B57" s="8">
        <f t="shared" si="0"/>
        <v>89.40161471533591</v>
      </c>
      <c r="D57" s="9">
        <f t="shared" si="2"/>
        <v>95.85074489575746</v>
      </c>
      <c r="F57" s="8">
        <f t="shared" si="5"/>
        <v>93.25042221454835</v>
      </c>
      <c r="G57" s="8">
        <f t="shared" si="3"/>
        <v>92.8655414646271</v>
      </c>
      <c r="H57" s="8">
        <f t="shared" si="4"/>
        <v>-1.4599817041820455</v>
      </c>
      <c r="M57" s="10">
        <f t="shared" si="6"/>
        <v>0.8940161471533586</v>
      </c>
    </row>
    <row r="58" spans="1:13" ht="13.5">
      <c r="A58">
        <v>54</v>
      </c>
      <c r="B58" s="8">
        <f t="shared" si="0"/>
        <v>88.24429495415055</v>
      </c>
      <c r="D58" s="9">
        <f t="shared" si="2"/>
        <v>94.56091885967315</v>
      </c>
      <c r="F58" s="8">
        <f t="shared" si="5"/>
        <v>91.40555976044506</v>
      </c>
      <c r="G58" s="8">
        <f t="shared" si="3"/>
        <v>91.08943327981561</v>
      </c>
      <c r="H58" s="8">
        <f t="shared" si="4"/>
        <v>-1.4915943522449902</v>
      </c>
      <c r="M58" s="10">
        <f t="shared" si="6"/>
        <v>0.882442949541505</v>
      </c>
    </row>
    <row r="59" spans="1:13" ht="13.5">
      <c r="A59">
        <v>55</v>
      </c>
      <c r="B59" s="8">
        <f t="shared" si="0"/>
        <v>87.14424780626922</v>
      </c>
      <c r="D59" s="9">
        <f t="shared" si="2"/>
        <v>93.29759407856864</v>
      </c>
      <c r="F59" s="8">
        <f t="shared" si="5"/>
        <v>89.59783892757062</v>
      </c>
      <c r="G59" s="8">
        <f t="shared" si="3"/>
        <v>89.35247981544049</v>
      </c>
      <c r="H59" s="8">
        <f t="shared" si="4"/>
        <v>-1.5161302634580032</v>
      </c>
      <c r="M59" s="10">
        <f t="shared" si="6"/>
        <v>0.8714424780626919</v>
      </c>
    </row>
    <row r="60" spans="1:13" ht="13.5">
      <c r="A60">
        <v>56</v>
      </c>
      <c r="B60" s="8">
        <f t="shared" si="0"/>
        <v>86.10683259082005</v>
      </c>
      <c r="D60" s="9">
        <f t="shared" si="2"/>
        <v>92.06692482410875</v>
      </c>
      <c r="F60" s="8">
        <f t="shared" si="5"/>
        <v>87.83634955198248</v>
      </c>
      <c r="G60" s="8">
        <f t="shared" si="3"/>
        <v>87.66339785586624</v>
      </c>
      <c r="H60" s="8">
        <f t="shared" si="4"/>
        <v>-1.5334254330696282</v>
      </c>
      <c r="M60" s="10">
        <f t="shared" si="6"/>
        <v>0.8610683259082001</v>
      </c>
    </row>
    <row r="61" spans="1:13" ht="13.5">
      <c r="A61">
        <v>57</v>
      </c>
      <c r="B61" s="8">
        <f t="shared" si="0"/>
        <v>85.13710349045212</v>
      </c>
      <c r="D61" s="9">
        <f t="shared" si="2"/>
        <v>90.87490637745103</v>
      </c>
      <c r="F61" s="8">
        <f t="shared" si="5"/>
        <v>86.12997242279661</v>
      </c>
      <c r="G61" s="8">
        <f t="shared" si="3"/>
        <v>86.03068552956216</v>
      </c>
      <c r="H61" s="8">
        <f t="shared" si="4"/>
        <v>-1.5433541223930727</v>
      </c>
      <c r="M61" s="10">
        <f t="shared" si="6"/>
        <v>0.8513710349045207</v>
      </c>
    </row>
    <row r="62" spans="1:13" ht="13.5">
      <c r="A62">
        <v>58</v>
      </c>
      <c r="B62" s="8">
        <f t="shared" si="0"/>
        <v>84.23978492786556</v>
      </c>
      <c r="D62" s="9">
        <f t="shared" si="2"/>
        <v>89.72734580005125</v>
      </c>
      <c r="F62" s="8">
        <f t="shared" si="5"/>
        <v>84.4873314071691</v>
      </c>
      <c r="G62" s="8">
        <f t="shared" si="3"/>
        <v>84.46257675923874</v>
      </c>
      <c r="H62" s="8">
        <f t="shared" si="4"/>
        <v>-1.5458295871861074</v>
      </c>
      <c r="M62" s="10">
        <f t="shared" si="6"/>
        <v>0.8423978492786552</v>
      </c>
    </row>
    <row r="63" spans="1:13" ht="13.5">
      <c r="A63">
        <v>59</v>
      </c>
      <c r="B63" s="8">
        <f t="shared" si="0"/>
        <v>83.41924854889918</v>
      </c>
      <c r="D63" s="9">
        <f t="shared" si="2"/>
        <v>88.62983362561411</v>
      </c>
      <c r="F63" s="8">
        <f t="shared" si="5"/>
        <v>82.91674717205264</v>
      </c>
      <c r="G63" s="8">
        <f t="shared" si="3"/>
        <v>82.96699730973728</v>
      </c>
      <c r="H63" s="8">
        <f t="shared" si="4"/>
        <v>-1.540804573417643</v>
      </c>
      <c r="M63" s="10">
        <f t="shared" si="6"/>
        <v>0.8341924854889914</v>
      </c>
    </row>
    <row r="64" spans="1:13" ht="13.5">
      <c r="A64">
        <v>60</v>
      </c>
      <c r="B64" s="8">
        <f t="shared" si="0"/>
        <v>82.67949192431124</v>
      </c>
      <c r="D64" s="9">
        <f t="shared" si="2"/>
        <v>87.58771661027113</v>
      </c>
      <c r="F64" s="8">
        <f t="shared" si="5"/>
        <v>81.42619273631963</v>
      </c>
      <c r="G64" s="8">
        <f t="shared" si="3"/>
        <v>81.55152265511879</v>
      </c>
      <c r="H64" s="8">
        <f t="shared" si="4"/>
        <v>-1.528271581537728</v>
      </c>
      <c r="M64" s="10">
        <f t="shared" si="6"/>
        <v>0.8267949192431119</v>
      </c>
    </row>
    <row r="65" spans="1:13" ht="13.5">
      <c r="A65">
        <v>61</v>
      </c>
      <c r="B65" s="8">
        <f t="shared" si="0"/>
        <v>82.02411907401667</v>
      </c>
      <c r="D65" s="9">
        <f t="shared" si="2"/>
        <v>86.60607167307916</v>
      </c>
      <c r="F65" s="8">
        <f t="shared" si="5"/>
        <v>80.02325107358106</v>
      </c>
      <c r="G65" s="8">
        <f t="shared" si="3"/>
        <v>80.22333787362463</v>
      </c>
      <c r="H65" s="8">
        <f t="shared" si="4"/>
        <v>-1.508262901533371</v>
      </c>
      <c r="M65" s="10">
        <f t="shared" si="6"/>
        <v>0.8202411907401663</v>
      </c>
    </row>
    <row r="66" spans="1:13" ht="13.5">
      <c r="A66">
        <v>62</v>
      </c>
      <c r="B66" s="8">
        <f t="shared" si="0"/>
        <v>81.45632290866425</v>
      </c>
      <c r="D66" s="9">
        <f t="shared" si="2"/>
        <v>85.68968115326666</v>
      </c>
      <c r="F66" s="8">
        <f t="shared" si="5"/>
        <v>78.71507497209126</v>
      </c>
      <c r="G66" s="8">
        <f t="shared" si="3"/>
        <v>78.98919976574857</v>
      </c>
      <c r="H66" s="8">
        <f t="shared" si="4"/>
        <v>-1.4808504221676404</v>
      </c>
      <c r="M66" s="10">
        <f t="shared" si="6"/>
        <v>0.8145632290866422</v>
      </c>
    </row>
    <row r="67" spans="1:13" ht="13.5">
      <c r="A67">
        <v>63</v>
      </c>
      <c r="B67" s="8">
        <f t="shared" si="0"/>
        <v>80.97886967409693</v>
      </c>
      <c r="D67" s="9">
        <f t="shared" si="2"/>
        <v>84.84300950434618</v>
      </c>
      <c r="F67" s="8">
        <f t="shared" si="5"/>
        <v>77.50834934358093</v>
      </c>
      <c r="G67" s="8">
        <f t="shared" si="3"/>
        <v>77.85540137663253</v>
      </c>
      <c r="H67" s="8">
        <f t="shared" si="4"/>
        <v>-1.4461452188624802</v>
      </c>
      <c r="M67" s="10">
        <f t="shared" si="6"/>
        <v>0.8097886967409689</v>
      </c>
    </row>
    <row r="68" spans="1:13" ht="13.5">
      <c r="A68">
        <v>64</v>
      </c>
      <c r="B68" s="8">
        <f t="shared" si="0"/>
        <v>80.59408547448007</v>
      </c>
      <c r="D68" s="9">
        <f t="shared" si="2"/>
        <v>84.07018153829634</v>
      </c>
      <c r="F68" s="8">
        <f t="shared" si="5"/>
        <v>76.40925615777005</v>
      </c>
      <c r="G68" s="8">
        <f t="shared" si="3"/>
        <v>76.82773908944104</v>
      </c>
      <c r="H68" s="8">
        <f t="shared" si="4"/>
        <v>-1.404296925695381</v>
      </c>
      <c r="M68" s="10">
        <f t="shared" si="6"/>
        <v>0.8059408547448004</v>
      </c>
    </row>
    <row r="69" spans="1:13" ht="13.5">
      <c r="A69">
        <v>65</v>
      </c>
      <c r="B69" s="8">
        <f aca="true" t="shared" si="7" ref="B69:B132">100+20*SIN(2*PI()*A69/90)</f>
        <v>80.30384493975583</v>
      </c>
      <c r="D69" s="9">
        <f t="shared" si="2"/>
        <v>83.37496232553309</v>
      </c>
      <c r="F69" s="8">
        <f t="shared" si="5"/>
        <v>75.42344216374566</v>
      </c>
      <c r="G69" s="8">
        <f t="shared" si="3"/>
        <v>75.91148244134669</v>
      </c>
      <c r="H69" s="8">
        <f t="shared" si="4"/>
        <v>-1.3554928979352776</v>
      </c>
      <c r="M69" s="10">
        <f aca="true" t="shared" si="8" ref="M69:M93">(B69/$K$94+B159/AVERAGE($B$95:$B$184))/2</f>
        <v>0.803038449397558</v>
      </c>
    </row>
    <row r="70" spans="1:13" ht="13.5">
      <c r="A70">
        <v>66</v>
      </c>
      <c r="B70" s="8">
        <f t="shared" si="7"/>
        <v>80.10956209263453</v>
      </c>
      <c r="D70" s="9">
        <f aca="true" t="shared" si="9" ref="D70:D133">B69*$E$3+(1-$E$3)*D69</f>
        <v>82.76073884837764</v>
      </c>
      <c r="F70" s="8">
        <f t="shared" si="5"/>
        <v>74.55598954341141</v>
      </c>
      <c r="G70" s="8">
        <f aca="true" t="shared" si="10" ref="G70:G133">$G$2*B70+(1-$G$2)*(G69+H69)</f>
        <v>75.11134679833373</v>
      </c>
      <c r="H70" s="8">
        <f aca="true" t="shared" si="11" ref="H70:H133">$G$3*(G70-G69)+(1-$G$3)*H69</f>
        <v>-1.2999571724430463</v>
      </c>
      <c r="M70" s="10">
        <f t="shared" si="8"/>
        <v>0.801095620926345</v>
      </c>
    </row>
    <row r="71" spans="1:13" ht="13.5">
      <c r="A71">
        <v>67</v>
      </c>
      <c r="B71" s="8">
        <f t="shared" si="7"/>
        <v>80.01218345961809</v>
      </c>
      <c r="D71" s="9">
        <f t="shared" si="9"/>
        <v>82.23050349722902</v>
      </c>
      <c r="F71" s="8">
        <f aca="true" t="shared" si="12" ref="F71:F134">G70+H70</f>
        <v>73.81138962589068</v>
      </c>
      <c r="G71" s="8">
        <f t="shared" si="10"/>
        <v>74.43146900926342</v>
      </c>
      <c r="H71" s="8">
        <f t="shared" si="11"/>
        <v>-1.237949234105772</v>
      </c>
      <c r="M71" s="10">
        <f t="shared" si="8"/>
        <v>0.8001218345961805</v>
      </c>
    </row>
    <row r="72" spans="1:13" ht="13.5">
      <c r="A72">
        <v>68</v>
      </c>
      <c r="B72" s="8">
        <f t="shared" si="7"/>
        <v>80.01218345961809</v>
      </c>
      <c r="D72" s="9">
        <f t="shared" si="9"/>
        <v>81.78683948970684</v>
      </c>
      <c r="F72" s="8">
        <f t="shared" si="12"/>
        <v>73.19351977515765</v>
      </c>
      <c r="G72" s="8">
        <f t="shared" si="10"/>
        <v>73.87538614360369</v>
      </c>
      <c r="H72" s="8">
        <f t="shared" si="11"/>
        <v>-1.1697625972611683</v>
      </c>
      <c r="M72" s="10">
        <f t="shared" si="8"/>
        <v>0.8001218345961805</v>
      </c>
    </row>
    <row r="73" spans="1:13" ht="13.5">
      <c r="A73">
        <v>69</v>
      </c>
      <c r="B73" s="8">
        <f t="shared" si="7"/>
        <v>80.10956209263453</v>
      </c>
      <c r="D73" s="9">
        <f t="shared" si="9"/>
        <v>81.4319082836891</v>
      </c>
      <c r="F73" s="8">
        <f t="shared" si="12"/>
        <v>72.70562354634252</v>
      </c>
      <c r="G73" s="8">
        <f t="shared" si="10"/>
        <v>73.44601740097173</v>
      </c>
      <c r="H73" s="8">
        <f t="shared" si="11"/>
        <v>-1.095723211798248</v>
      </c>
      <c r="M73" s="10">
        <f t="shared" si="8"/>
        <v>0.801095620926345</v>
      </c>
    </row>
    <row r="74" spans="1:13" ht="13.5">
      <c r="A74">
        <v>70</v>
      </c>
      <c r="B74" s="8">
        <f t="shared" si="7"/>
        <v>80.30384493975583</v>
      </c>
      <c r="D74" s="9">
        <f t="shared" si="9"/>
        <v>81.16743904547819</v>
      </c>
      <c r="F74" s="8">
        <f t="shared" si="12"/>
        <v>72.35029418917348</v>
      </c>
      <c r="G74" s="8">
        <f t="shared" si="10"/>
        <v>73.14564926423172</v>
      </c>
      <c r="H74" s="8">
        <f t="shared" si="11"/>
        <v>-1.0161877042924239</v>
      </c>
      <c r="M74" s="10">
        <f t="shared" si="8"/>
        <v>0.803038449397558</v>
      </c>
    </row>
    <row r="75" spans="1:13" ht="13.5">
      <c r="A75">
        <v>71</v>
      </c>
      <c r="B75" s="8">
        <f t="shared" si="7"/>
        <v>80.59408547448007</v>
      </c>
      <c r="D75" s="9">
        <f t="shared" si="9"/>
        <v>80.99472022433372</v>
      </c>
      <c r="F75" s="8">
        <f t="shared" si="12"/>
        <v>72.1294615599393</v>
      </c>
      <c r="G75" s="8">
        <f t="shared" si="10"/>
        <v>72.97592395139337</v>
      </c>
      <c r="H75" s="8">
        <f t="shared" si="11"/>
        <v>-0.9315414651470167</v>
      </c>
      <c r="M75" s="10">
        <f t="shared" si="8"/>
        <v>0.8059408547448004</v>
      </c>
    </row>
    <row r="76" spans="1:13" ht="13.5">
      <c r="A76">
        <v>72</v>
      </c>
      <c r="B76" s="8">
        <f t="shared" si="7"/>
        <v>80.97886967409693</v>
      </c>
      <c r="D76" s="9">
        <f t="shared" si="9"/>
        <v>80.914593274363</v>
      </c>
      <c r="F76" s="8">
        <f t="shared" si="12"/>
        <v>72.04438248624635</v>
      </c>
      <c r="G76" s="8">
        <f t="shared" si="10"/>
        <v>72.93783120503142</v>
      </c>
      <c r="H76" s="8">
        <f t="shared" si="11"/>
        <v>-0.8421965932685105</v>
      </c>
      <c r="M76" s="10">
        <f t="shared" si="8"/>
        <v>0.8097886967409689</v>
      </c>
    </row>
    <row r="77" spans="1:13" ht="13.5">
      <c r="A77">
        <v>73</v>
      </c>
      <c r="B77" s="8">
        <f t="shared" si="7"/>
        <v>81.45632290866425</v>
      </c>
      <c r="D77" s="9">
        <f t="shared" si="9"/>
        <v>80.92744855430979</v>
      </c>
      <c r="F77" s="8">
        <f t="shared" si="12"/>
        <v>72.0956346117629</v>
      </c>
      <c r="G77" s="8">
        <f t="shared" si="10"/>
        <v>73.03170344145305</v>
      </c>
      <c r="H77" s="8">
        <f t="shared" si="11"/>
        <v>-0.7485897102994963</v>
      </c>
      <c r="M77" s="10">
        <f t="shared" si="8"/>
        <v>0.8145632290866421</v>
      </c>
    </row>
    <row r="78" spans="1:13" ht="13.5">
      <c r="A78">
        <v>74</v>
      </c>
      <c r="B78" s="8">
        <f t="shared" si="7"/>
        <v>82.02411907401665</v>
      </c>
      <c r="D78" s="9">
        <f t="shared" si="9"/>
        <v>81.03322342518068</v>
      </c>
      <c r="F78" s="8">
        <f t="shared" si="12"/>
        <v>72.28311373115355</v>
      </c>
      <c r="G78" s="8">
        <f t="shared" si="10"/>
        <v>73.25721426543987</v>
      </c>
      <c r="H78" s="8">
        <f t="shared" si="11"/>
        <v>-0.6511796568708643</v>
      </c>
      <c r="M78" s="10">
        <f t="shared" si="8"/>
        <v>0.8202411907401661</v>
      </c>
    </row>
    <row r="79" spans="1:13" ht="13.5">
      <c r="A79">
        <v>75</v>
      </c>
      <c r="B79" s="8">
        <f t="shared" si="7"/>
        <v>82.67949192431124</v>
      </c>
      <c r="D79" s="9">
        <f t="shared" si="9"/>
        <v>81.23140255494788</v>
      </c>
      <c r="F79" s="8">
        <f t="shared" si="12"/>
        <v>72.606034608569</v>
      </c>
      <c r="G79" s="8">
        <f t="shared" si="10"/>
        <v>73.61338034014322</v>
      </c>
      <c r="H79" s="8">
        <f t="shared" si="11"/>
        <v>-0.5504450837134427</v>
      </c>
      <c r="M79" s="10">
        <f t="shared" si="8"/>
        <v>0.8267949192431119</v>
      </c>
    </row>
    <row r="80" spans="1:13" ht="13.5">
      <c r="A80">
        <v>76</v>
      </c>
      <c r="B80" s="8">
        <f t="shared" si="7"/>
        <v>83.41924854889916</v>
      </c>
      <c r="D80" s="9">
        <f t="shared" si="9"/>
        <v>81.52102042882055</v>
      </c>
      <c r="F80" s="8">
        <f t="shared" si="12"/>
        <v>73.06293525642978</v>
      </c>
      <c r="G80" s="8">
        <f t="shared" si="10"/>
        <v>74.09856658567672</v>
      </c>
      <c r="H80" s="8">
        <f t="shared" si="11"/>
        <v>-0.4468819507887486</v>
      </c>
      <c r="M80" s="10">
        <f t="shared" si="8"/>
        <v>0.8341924854889913</v>
      </c>
    </row>
    <row r="81" spans="1:13" ht="13.5">
      <c r="A81">
        <v>77</v>
      </c>
      <c r="B81" s="8">
        <f t="shared" si="7"/>
        <v>84.23978492786557</v>
      </c>
      <c r="D81" s="9">
        <f t="shared" si="9"/>
        <v>81.90066605283627</v>
      </c>
      <c r="F81" s="8">
        <f t="shared" si="12"/>
        <v>73.65168463488797</v>
      </c>
      <c r="G81" s="8">
        <f t="shared" si="10"/>
        <v>74.71049466418573</v>
      </c>
      <c r="H81" s="8">
        <f t="shared" si="11"/>
        <v>-0.3410009478589728</v>
      </c>
      <c r="M81" s="10">
        <f t="shared" si="8"/>
        <v>0.8423978492786554</v>
      </c>
    </row>
    <row r="82" spans="1:13" ht="13.5">
      <c r="A82">
        <v>78</v>
      </c>
      <c r="B82" s="8">
        <f t="shared" si="7"/>
        <v>85.1371034904521</v>
      </c>
      <c r="D82" s="9">
        <f t="shared" si="9"/>
        <v>82.36848982784214</v>
      </c>
      <c r="F82" s="8">
        <f t="shared" si="12"/>
        <v>74.36949371632676</v>
      </c>
      <c r="G82" s="8">
        <f t="shared" si="10"/>
        <v>75.44625469373929</v>
      </c>
      <c r="H82" s="8">
        <f t="shared" si="11"/>
        <v>-0.23332485011771947</v>
      </c>
      <c r="M82" s="10">
        <f t="shared" si="8"/>
        <v>0.8513710349045207</v>
      </c>
    </row>
    <row r="83" spans="1:13" ht="13.5">
      <c r="A83">
        <v>79</v>
      </c>
      <c r="B83" s="8">
        <f t="shared" si="7"/>
        <v>86.10683259082005</v>
      </c>
      <c r="D83" s="9">
        <f t="shared" si="9"/>
        <v>82.92221256036414</v>
      </c>
      <c r="F83" s="8">
        <f t="shared" si="12"/>
        <v>75.21292984362157</v>
      </c>
      <c r="G83" s="8">
        <f t="shared" si="10"/>
        <v>76.30232011834143</v>
      </c>
      <c r="H83" s="8">
        <f t="shared" si="11"/>
        <v>-0.12438582264573396</v>
      </c>
      <c r="M83" s="10">
        <f t="shared" si="8"/>
        <v>0.8610683259082001</v>
      </c>
    </row>
    <row r="84" spans="1:13" ht="13.5">
      <c r="A84">
        <v>80</v>
      </c>
      <c r="B84" s="8">
        <f t="shared" si="7"/>
        <v>87.1442478062692</v>
      </c>
      <c r="D84" s="9">
        <f t="shared" si="9"/>
        <v>83.55913656645532</v>
      </c>
      <c r="F84" s="8">
        <f t="shared" si="12"/>
        <v>76.17793429569569</v>
      </c>
      <c r="G84" s="8">
        <f t="shared" si="10"/>
        <v>77.27456564675305</v>
      </c>
      <c r="H84" s="8">
        <f t="shared" si="11"/>
        <v>-0.014722687539998627</v>
      </c>
      <c r="M84" s="10">
        <f t="shared" si="8"/>
        <v>0.8714424780626917</v>
      </c>
    </row>
    <row r="85" spans="1:13" ht="13.5">
      <c r="A85">
        <v>81</v>
      </c>
      <c r="B85" s="8">
        <f t="shared" si="7"/>
        <v>88.24429495415053</v>
      </c>
      <c r="D85" s="9">
        <f t="shared" si="9"/>
        <v>84.2761588144181</v>
      </c>
      <c r="F85" s="8">
        <f t="shared" si="12"/>
        <v>77.25984295921305</v>
      </c>
      <c r="G85" s="8">
        <f t="shared" si="10"/>
        <v>78.35828815870678</v>
      </c>
      <c r="H85" s="8">
        <f t="shared" si="11"/>
        <v>0.09512183240937504</v>
      </c>
      <c r="M85" s="10">
        <f t="shared" si="8"/>
        <v>0.8824429495415049</v>
      </c>
    </row>
    <row r="86" spans="1:13" ht="13.5">
      <c r="A86">
        <v>82</v>
      </c>
      <c r="B86" s="8">
        <f t="shared" si="7"/>
        <v>89.40161471533588</v>
      </c>
      <c r="D86" s="9">
        <f t="shared" si="9"/>
        <v>85.06978604236458</v>
      </c>
      <c r="F86" s="8">
        <f t="shared" si="12"/>
        <v>78.45340999111616</v>
      </c>
      <c r="G86" s="8">
        <f t="shared" si="10"/>
        <v>79.54823046353813</v>
      </c>
      <c r="H86" s="8">
        <f t="shared" si="11"/>
        <v>0.20460387965157234</v>
      </c>
      <c r="M86" s="10">
        <f t="shared" si="8"/>
        <v>0.8940161471533584</v>
      </c>
    </row>
    <row r="87" spans="1:13" ht="13.5">
      <c r="A87">
        <v>83</v>
      </c>
      <c r="B87" s="8">
        <f t="shared" si="7"/>
        <v>90.61056874428218</v>
      </c>
      <c r="D87" s="9">
        <f t="shared" si="9"/>
        <v>85.93615177695884</v>
      </c>
      <c r="F87" s="8">
        <f t="shared" si="12"/>
        <v>79.7528343431897</v>
      </c>
      <c r="G87" s="8">
        <f t="shared" si="10"/>
        <v>80.83860778329895</v>
      </c>
      <c r="H87" s="8">
        <f t="shared" si="11"/>
        <v>0.3131812236624973</v>
      </c>
      <c r="M87" s="10">
        <f t="shared" si="8"/>
        <v>0.9061056874428214</v>
      </c>
    </row>
    <row r="88" spans="1:13" ht="13.5">
      <c r="A88">
        <v>84</v>
      </c>
      <c r="B88" s="8">
        <f t="shared" si="7"/>
        <v>91.865267138484</v>
      </c>
      <c r="D88" s="9">
        <f t="shared" si="9"/>
        <v>86.87103517042351</v>
      </c>
      <c r="F88" s="8">
        <f t="shared" si="12"/>
        <v>81.15178900696145</v>
      </c>
      <c r="G88" s="8">
        <f t="shared" si="10"/>
        <v>82.22313682011371</v>
      </c>
      <c r="H88" s="8">
        <f t="shared" si="11"/>
        <v>0.42031600497772303</v>
      </c>
      <c r="M88" s="10">
        <f t="shared" si="8"/>
        <v>0.9186526713848395</v>
      </c>
    </row>
    <row r="89" spans="1:13" ht="13.5">
      <c r="A89">
        <v>85</v>
      </c>
      <c r="B89" s="8">
        <f t="shared" si="7"/>
        <v>93.15959713348663</v>
      </c>
      <c r="D89" s="9">
        <f t="shared" si="9"/>
        <v>87.86988156403561</v>
      </c>
      <c r="F89" s="8">
        <f t="shared" si="12"/>
        <v>82.64345282509143</v>
      </c>
      <c r="G89" s="8">
        <f t="shared" si="10"/>
        <v>83.69506725593095</v>
      </c>
      <c r="H89" s="8">
        <f t="shared" si="11"/>
        <v>0.525477448061675</v>
      </c>
      <c r="M89" s="10">
        <f t="shared" si="8"/>
        <v>0.9315959713348657</v>
      </c>
    </row>
    <row r="90" spans="1:13" ht="13.5">
      <c r="A90">
        <v>86</v>
      </c>
      <c r="B90" s="8">
        <f t="shared" si="7"/>
        <v>94.48725288366</v>
      </c>
      <c r="D90" s="9">
        <f t="shared" si="9"/>
        <v>88.92782467792581</v>
      </c>
      <c r="F90" s="8">
        <f t="shared" si="12"/>
        <v>84.22054470399263</v>
      </c>
      <c r="G90" s="8">
        <f t="shared" si="10"/>
        <v>85.24721552195938</v>
      </c>
      <c r="H90" s="8">
        <f t="shared" si="11"/>
        <v>0.62814452985835</v>
      </c>
      <c r="M90" s="10">
        <f t="shared" si="8"/>
        <v>0.9448725288365997</v>
      </c>
    </row>
    <row r="91" spans="1:13" ht="13.5">
      <c r="A91">
        <v>87</v>
      </c>
      <c r="B91" s="8">
        <f t="shared" si="7"/>
        <v>95.84176618364481</v>
      </c>
      <c r="D91" s="9">
        <f t="shared" si="9"/>
        <v>90.03971031907265</v>
      </c>
      <c r="F91" s="8">
        <f t="shared" si="12"/>
        <v>85.87536005181772</v>
      </c>
      <c r="G91" s="8">
        <f t="shared" si="10"/>
        <v>86.87200066500043</v>
      </c>
      <c r="H91" s="8">
        <f t="shared" si="11"/>
        <v>0.7278085911766202</v>
      </c>
      <c r="M91" s="10">
        <f t="shared" si="8"/>
        <v>0.9584176618364477</v>
      </c>
    </row>
    <row r="92" spans="1:13" ht="13.5">
      <c r="A92">
        <v>88</v>
      </c>
      <c r="B92" s="8">
        <f t="shared" si="7"/>
        <v>97.21653798079868</v>
      </c>
      <c r="D92" s="9">
        <f t="shared" si="9"/>
        <v>91.20012149198709</v>
      </c>
      <c r="F92" s="8">
        <f t="shared" si="12"/>
        <v>87.59980925617705</v>
      </c>
      <c r="G92" s="8">
        <f t="shared" si="10"/>
        <v>88.56148212863923</v>
      </c>
      <c r="H92" s="8">
        <f t="shared" si="11"/>
        <v>0.8239758784228381</v>
      </c>
      <c r="M92" s="10">
        <f t="shared" si="8"/>
        <v>0.9721653798079866</v>
      </c>
    </row>
    <row r="93" spans="1:13" ht="13.5">
      <c r="A93">
        <v>89</v>
      </c>
      <c r="B93" s="8">
        <f t="shared" si="7"/>
        <v>98.6048705251175</v>
      </c>
      <c r="D93" s="9">
        <f t="shared" si="9"/>
        <v>92.40340478974942</v>
      </c>
      <c r="F93" s="8">
        <f t="shared" si="12"/>
        <v>89.38545800706207</v>
      </c>
      <c r="G93" s="8">
        <f t="shared" si="10"/>
        <v>90.3073992588676</v>
      </c>
      <c r="H93" s="8">
        <f t="shared" si="11"/>
        <v>0.9161700036033922</v>
      </c>
      <c r="M93" s="10">
        <f t="shared" si="8"/>
        <v>0.9860487052511746</v>
      </c>
    </row>
    <row r="94" spans="1:13" ht="13.5">
      <c r="A94">
        <v>90</v>
      </c>
      <c r="B94" s="8">
        <f t="shared" si="7"/>
        <v>100</v>
      </c>
      <c r="D94" s="9">
        <f t="shared" si="9"/>
        <v>93.64369793682303</v>
      </c>
      <c r="F94" s="8">
        <f t="shared" si="12"/>
        <v>91.223569262471</v>
      </c>
      <c r="G94" s="8">
        <f t="shared" si="10"/>
        <v>92.10121233622391</v>
      </c>
      <c r="H94" s="8">
        <f t="shared" si="11"/>
        <v>1.0039343109786836</v>
      </c>
      <c r="K94" s="8">
        <f>AVERAGE(B5:B94)</f>
        <v>100.00000000000004</v>
      </c>
      <c r="L94" s="8">
        <f>(AVERAGE(B95:B184)-AVERAGE(B5:B94))/90</f>
        <v>0</v>
      </c>
      <c r="M94" s="10">
        <f aca="true" t="shared" si="13" ref="M94:M157">(B5/$K$94+B95/AVERAGE($B$95:$B$184))/2</f>
        <v>1.0139512947488247</v>
      </c>
    </row>
    <row r="95" spans="1:13" ht="13.5">
      <c r="A95">
        <v>91</v>
      </c>
      <c r="B95" s="8">
        <f t="shared" si="7"/>
        <v>101.39512947488251</v>
      </c>
      <c r="D95" s="9">
        <f t="shared" si="9"/>
        <v>94.91495834945843</v>
      </c>
      <c r="F95" s="8">
        <f t="shared" si="12"/>
        <v>93.10514664720259</v>
      </c>
      <c r="G95" s="8">
        <f t="shared" si="10"/>
        <v>93.93414492997059</v>
      </c>
      <c r="H95" s="8">
        <f t="shared" si="11"/>
        <v>1.0868341392554828</v>
      </c>
      <c r="J95" s="8">
        <f aca="true" t="shared" si="14" ref="J95:J158">(K94+L94)*M5</f>
        <v>101.39512947488251</v>
      </c>
      <c r="K95" s="8">
        <f aca="true" t="shared" si="15" ref="K95:K158">$K$1*B95/M5+(1-$K$1)*(K94+L94)</f>
        <v>100.00000000000004</v>
      </c>
      <c r="L95" s="8">
        <f aca="true" t="shared" si="16" ref="L95:L158">$K$2*(K95-K94)+(1-$K$2)*L94</f>
        <v>0</v>
      </c>
      <c r="M95" s="10">
        <f t="shared" si="13"/>
        <v>1.0278346201920125</v>
      </c>
    </row>
    <row r="96" spans="1:13" ht="13.5">
      <c r="A96">
        <v>92</v>
      </c>
      <c r="B96" s="8">
        <f t="shared" si="7"/>
        <v>102.7834620192013</v>
      </c>
      <c r="D96" s="9">
        <f t="shared" si="9"/>
        <v>96.21099257454324</v>
      </c>
      <c r="F96" s="8">
        <f t="shared" si="12"/>
        <v>95.02097906922607</v>
      </c>
      <c r="G96" s="8">
        <f t="shared" si="10"/>
        <v>95.7972273642236</v>
      </c>
      <c r="H96" s="8">
        <f t="shared" si="11"/>
        <v>1.1644589687552362</v>
      </c>
      <c r="J96" s="8">
        <f t="shared" si="14"/>
        <v>102.7834620192013</v>
      </c>
      <c r="K96" s="8">
        <f t="shared" si="15"/>
        <v>100.00000000000004</v>
      </c>
      <c r="L96" s="8">
        <f t="shared" si="16"/>
        <v>0</v>
      </c>
      <c r="M96" s="10">
        <f t="shared" si="13"/>
        <v>1.0415823381635514</v>
      </c>
    </row>
    <row r="97" spans="1:13" ht="13.5">
      <c r="A97">
        <v>93</v>
      </c>
      <c r="B97" s="8">
        <f t="shared" si="7"/>
        <v>104.15823381635516</v>
      </c>
      <c r="D97" s="9">
        <f t="shared" si="9"/>
        <v>97.52548646347486</v>
      </c>
      <c r="F97" s="8">
        <f t="shared" si="12"/>
        <v>96.96168633297884</v>
      </c>
      <c r="G97" s="8">
        <f t="shared" si="10"/>
        <v>97.68134108131648</v>
      </c>
      <c r="H97" s="8">
        <f t="shared" si="11"/>
        <v>1.2364244435890002</v>
      </c>
      <c r="J97" s="8">
        <f t="shared" si="14"/>
        <v>104.15823381635518</v>
      </c>
      <c r="K97" s="8">
        <f t="shared" si="15"/>
        <v>100.00000000000004</v>
      </c>
      <c r="L97" s="8">
        <f t="shared" si="16"/>
        <v>0</v>
      </c>
      <c r="M97" s="10">
        <f t="shared" si="13"/>
        <v>1.0551274711633993</v>
      </c>
    </row>
    <row r="98" spans="1:13" ht="13.5">
      <c r="A98">
        <v>94</v>
      </c>
      <c r="B98" s="8">
        <f t="shared" si="7"/>
        <v>105.51274711633998</v>
      </c>
      <c r="D98" s="9">
        <f t="shared" si="9"/>
        <v>98.85203593405093</v>
      </c>
      <c r="F98" s="8">
        <f t="shared" si="12"/>
        <v>98.91776552490548</v>
      </c>
      <c r="G98" s="8">
        <f t="shared" si="10"/>
        <v>99.57726368404893</v>
      </c>
      <c r="H98" s="8">
        <f t="shared" si="11"/>
        <v>1.3023742595033458</v>
      </c>
      <c r="J98" s="8">
        <f t="shared" si="14"/>
        <v>105.51274711633998</v>
      </c>
      <c r="K98" s="8">
        <f t="shared" si="15"/>
        <v>100.00000000000004</v>
      </c>
      <c r="L98" s="8">
        <f t="shared" si="16"/>
        <v>0</v>
      </c>
      <c r="M98" s="10">
        <f t="shared" si="13"/>
        <v>1.0684040286651333</v>
      </c>
    </row>
    <row r="99" spans="1:13" ht="13.5">
      <c r="A99">
        <v>95</v>
      </c>
      <c r="B99" s="8">
        <f t="shared" si="7"/>
        <v>106.84040286651337</v>
      </c>
      <c r="D99" s="9">
        <f t="shared" si="9"/>
        <v>100.18417817050876</v>
      </c>
      <c r="F99" s="8">
        <f t="shared" si="12"/>
        <v>100.87963794355228</v>
      </c>
      <c r="G99" s="8">
        <f t="shared" si="10"/>
        <v>101.47571443584839</v>
      </c>
      <c r="H99" s="8">
        <f t="shared" si="11"/>
        <v>1.3619819087329572</v>
      </c>
      <c r="J99" s="8">
        <f t="shared" si="14"/>
        <v>106.84040286651337</v>
      </c>
      <c r="K99" s="8">
        <f t="shared" si="15"/>
        <v>100.00000000000004</v>
      </c>
      <c r="L99" s="8">
        <f t="shared" si="16"/>
        <v>0</v>
      </c>
      <c r="M99" s="10">
        <f t="shared" si="13"/>
        <v>1.0813473286151596</v>
      </c>
    </row>
    <row r="100" spans="1:13" ht="13.5">
      <c r="A100">
        <v>96</v>
      </c>
      <c r="B100" s="8">
        <f t="shared" si="7"/>
        <v>108.134732861516</v>
      </c>
      <c r="D100" s="9">
        <f t="shared" si="9"/>
        <v>101.51542310970969</v>
      </c>
      <c r="F100" s="8">
        <f t="shared" si="12"/>
        <v>102.83769634458135</v>
      </c>
      <c r="G100" s="8">
        <f t="shared" si="10"/>
        <v>103.36739999627481</v>
      </c>
      <c r="H100" s="8">
        <f t="shared" si="11"/>
        <v>1.414952273902304</v>
      </c>
      <c r="J100" s="8">
        <f t="shared" si="14"/>
        <v>108.134732861516</v>
      </c>
      <c r="K100" s="8">
        <f t="shared" si="15"/>
        <v>100.00000000000004</v>
      </c>
      <c r="L100" s="8">
        <f t="shared" si="16"/>
        <v>0</v>
      </c>
      <c r="M100" s="10">
        <f t="shared" si="13"/>
        <v>1.0938943125571776</v>
      </c>
    </row>
    <row r="101" spans="1:13" ht="13.5">
      <c r="A101">
        <v>97</v>
      </c>
      <c r="B101" s="8">
        <f t="shared" si="7"/>
        <v>109.38943125571781</v>
      </c>
      <c r="D101" s="9">
        <f t="shared" si="9"/>
        <v>102.83928506007095</v>
      </c>
      <c r="F101" s="8">
        <f t="shared" si="12"/>
        <v>104.78235227017711</v>
      </c>
      <c r="G101" s="8">
        <f t="shared" si="10"/>
        <v>105.24306016873119</v>
      </c>
      <c r="H101" s="8">
        <f t="shared" si="11"/>
        <v>1.4610230637577115</v>
      </c>
      <c r="J101" s="8">
        <f t="shared" si="14"/>
        <v>109.38943125571781</v>
      </c>
      <c r="K101" s="8">
        <f t="shared" si="15"/>
        <v>100.00000000000004</v>
      </c>
      <c r="L101" s="8">
        <f t="shared" si="16"/>
        <v>0</v>
      </c>
      <c r="M101" s="10">
        <f t="shared" si="13"/>
        <v>1.1059838528466404</v>
      </c>
    </row>
    <row r="102" spans="1:13" ht="13.5">
      <c r="A102">
        <v>98</v>
      </c>
      <c r="B102" s="8">
        <f t="shared" si="7"/>
        <v>110.59838528466409</v>
      </c>
      <c r="D102" s="9">
        <f t="shared" si="9"/>
        <v>104.14931429920033</v>
      </c>
      <c r="F102" s="8">
        <f t="shared" si="12"/>
        <v>106.7040832324889</v>
      </c>
      <c r="G102" s="8">
        <f t="shared" si="10"/>
        <v>107.09351343770642</v>
      </c>
      <c r="H102" s="8">
        <f t="shared" si="11"/>
        <v>1.4999660842794633</v>
      </c>
      <c r="J102" s="8">
        <f t="shared" si="14"/>
        <v>110.59838528466409</v>
      </c>
      <c r="K102" s="8">
        <f t="shared" si="15"/>
        <v>100.00000000000004</v>
      </c>
      <c r="L102" s="8">
        <f t="shared" si="16"/>
        <v>0</v>
      </c>
      <c r="M102" s="10">
        <f t="shared" si="13"/>
        <v>1.1175570504584942</v>
      </c>
    </row>
    <row r="103" spans="1:13" ht="13.5">
      <c r="A103">
        <v>99</v>
      </c>
      <c r="B103" s="8">
        <f t="shared" si="7"/>
        <v>111.75570504584947</v>
      </c>
      <c r="D103" s="9">
        <f t="shared" si="9"/>
        <v>105.43912849629308</v>
      </c>
      <c r="F103" s="8">
        <f t="shared" si="12"/>
        <v>108.59347952198588</v>
      </c>
      <c r="G103" s="8">
        <f t="shared" si="10"/>
        <v>108.90970207437223</v>
      </c>
      <c r="H103" s="8">
        <f t="shared" si="11"/>
        <v>1.5315883395180985</v>
      </c>
      <c r="J103" s="8">
        <f t="shared" si="14"/>
        <v>111.75570504584947</v>
      </c>
      <c r="K103" s="8">
        <f t="shared" si="15"/>
        <v>100.00000000000004</v>
      </c>
      <c r="L103" s="8">
        <f t="shared" si="16"/>
        <v>0</v>
      </c>
      <c r="M103" s="10">
        <f t="shared" si="13"/>
        <v>1.1285575219373074</v>
      </c>
    </row>
    <row r="104" spans="1:13" ht="13.5">
      <c r="A104">
        <v>100</v>
      </c>
      <c r="B104" s="8">
        <f t="shared" si="7"/>
        <v>112.85575219373078</v>
      </c>
      <c r="D104" s="9">
        <f t="shared" si="9"/>
        <v>106.70244380620436</v>
      </c>
      <c r="F104" s="8">
        <f t="shared" si="12"/>
        <v>110.44129041389033</v>
      </c>
      <c r="G104" s="8">
        <f t="shared" si="10"/>
        <v>110.68273659187437</v>
      </c>
      <c r="H104" s="8">
        <f t="shared" si="11"/>
        <v>1.5557329573165029</v>
      </c>
      <c r="J104" s="8">
        <f t="shared" si="14"/>
        <v>112.8557521937308</v>
      </c>
      <c r="K104" s="8">
        <f t="shared" si="15"/>
        <v>100.00000000000004</v>
      </c>
      <c r="L104" s="8">
        <f t="shared" si="16"/>
        <v>0</v>
      </c>
      <c r="M104" s="10">
        <f t="shared" si="13"/>
        <v>1.138931674091799</v>
      </c>
    </row>
    <row r="105" spans="1:13" ht="13.5">
      <c r="A105">
        <v>101</v>
      </c>
      <c r="B105" s="8">
        <f t="shared" si="7"/>
        <v>113.89316740917994</v>
      </c>
      <c r="D105" s="9">
        <f t="shared" si="9"/>
        <v>107.93310548370965</v>
      </c>
      <c r="F105" s="8">
        <f t="shared" si="12"/>
        <v>112.23846954919088</v>
      </c>
      <c r="G105" s="8">
        <f t="shared" si="10"/>
        <v>112.40393933518979</v>
      </c>
      <c r="H105" s="8">
        <f t="shared" si="11"/>
        <v>1.5722799359163941</v>
      </c>
      <c r="J105" s="8">
        <f t="shared" si="14"/>
        <v>113.89316740917994</v>
      </c>
      <c r="K105" s="8">
        <f t="shared" si="15"/>
        <v>100.00000000000004</v>
      </c>
      <c r="L105" s="8">
        <f t="shared" si="16"/>
        <v>0</v>
      </c>
      <c r="M105" s="10">
        <f t="shared" si="13"/>
        <v>1.1486289650954784</v>
      </c>
    </row>
    <row r="106" spans="1:13" ht="13.5">
      <c r="A106">
        <v>102</v>
      </c>
      <c r="B106" s="8">
        <f t="shared" si="7"/>
        <v>114.86289650954788</v>
      </c>
      <c r="D106" s="9">
        <f t="shared" si="9"/>
        <v>109.12511786880373</v>
      </c>
      <c r="F106" s="8">
        <f t="shared" si="12"/>
        <v>113.97621927110619</v>
      </c>
      <c r="G106" s="8">
        <f t="shared" si="10"/>
        <v>114.06488699495036</v>
      </c>
      <c r="H106" s="8">
        <f t="shared" si="11"/>
        <v>1.5811467083008113</v>
      </c>
      <c r="J106" s="8">
        <f t="shared" si="14"/>
        <v>114.8628965095479</v>
      </c>
      <c r="K106" s="8">
        <f t="shared" si="15"/>
        <v>100.00000000000004</v>
      </c>
      <c r="L106" s="8">
        <f t="shared" si="16"/>
        <v>0</v>
      </c>
      <c r="M106" s="10">
        <f t="shared" si="13"/>
        <v>1.1576021507213439</v>
      </c>
    </row>
    <row r="107" spans="1:13" ht="13.5">
      <c r="A107">
        <v>103</v>
      </c>
      <c r="B107" s="8">
        <f t="shared" si="7"/>
        <v>115.76021507213443</v>
      </c>
      <c r="D107" s="9">
        <f t="shared" si="9"/>
        <v>110.27267359695256</v>
      </c>
      <c r="F107" s="8">
        <f t="shared" si="12"/>
        <v>115.64603370325116</v>
      </c>
      <c r="G107" s="8">
        <f t="shared" si="10"/>
        <v>115.65745184013949</v>
      </c>
      <c r="H107" s="8">
        <f t="shared" si="11"/>
        <v>1.5822885219896432</v>
      </c>
      <c r="J107" s="8">
        <f t="shared" si="14"/>
        <v>115.76021507213444</v>
      </c>
      <c r="K107" s="8">
        <f t="shared" si="15"/>
        <v>100.00000000000004</v>
      </c>
      <c r="L107" s="8">
        <f t="shared" si="16"/>
        <v>0</v>
      </c>
      <c r="M107" s="10">
        <f t="shared" si="13"/>
        <v>1.1658075145110078</v>
      </c>
    </row>
    <row r="108" spans="1:13" ht="13.5">
      <c r="A108">
        <v>104</v>
      </c>
      <c r="B108" s="8">
        <f t="shared" si="7"/>
        <v>116.58075145110084</v>
      </c>
      <c r="D108" s="9">
        <f t="shared" si="9"/>
        <v>111.37018189198895</v>
      </c>
      <c r="F108" s="8">
        <f t="shared" si="12"/>
        <v>117.23974036212913</v>
      </c>
      <c r="G108" s="8">
        <f t="shared" si="10"/>
        <v>117.17384147102631</v>
      </c>
      <c r="H108" s="8">
        <f t="shared" si="11"/>
        <v>1.575698632879361</v>
      </c>
      <c r="J108" s="8">
        <f t="shared" si="14"/>
        <v>116.58075145110084</v>
      </c>
      <c r="K108" s="8">
        <f t="shared" si="15"/>
        <v>100.00000000000004</v>
      </c>
      <c r="L108" s="8">
        <f t="shared" si="16"/>
        <v>0</v>
      </c>
      <c r="M108" s="10">
        <f t="shared" si="13"/>
        <v>1.1732050807568872</v>
      </c>
    </row>
    <row r="109" spans="1:13" ht="13.5">
      <c r="A109">
        <v>105</v>
      </c>
      <c r="B109" s="8">
        <f t="shared" si="7"/>
        <v>117.32050807568878</v>
      </c>
      <c r="D109" s="9">
        <f t="shared" si="9"/>
        <v>112.41229580381133</v>
      </c>
      <c r="F109" s="8">
        <f t="shared" si="12"/>
        <v>118.74954010390567</v>
      </c>
      <c r="G109" s="8">
        <f t="shared" si="10"/>
        <v>118.60663690108399</v>
      </c>
      <c r="H109" s="8">
        <f t="shared" si="11"/>
        <v>1.561408312597193</v>
      </c>
      <c r="J109" s="8">
        <f t="shared" si="14"/>
        <v>117.32050807568878</v>
      </c>
      <c r="K109" s="8">
        <f t="shared" si="15"/>
        <v>100.00000000000004</v>
      </c>
      <c r="L109" s="8">
        <f t="shared" si="16"/>
        <v>0</v>
      </c>
      <c r="M109" s="10">
        <f t="shared" si="13"/>
        <v>1.179758809259833</v>
      </c>
    </row>
    <row r="110" spans="1:13" ht="13.5">
      <c r="A110">
        <v>106</v>
      </c>
      <c r="B110" s="8">
        <f t="shared" si="7"/>
        <v>117.97588092598333</v>
      </c>
      <c r="D110" s="9">
        <f t="shared" si="9"/>
        <v>113.39393825818684</v>
      </c>
      <c r="F110" s="8">
        <f t="shared" si="12"/>
        <v>120.16804521368118</v>
      </c>
      <c r="G110" s="8">
        <f t="shared" si="10"/>
        <v>119.9488287849114</v>
      </c>
      <c r="H110" s="8">
        <f t="shared" si="11"/>
        <v>1.5394866697202148</v>
      </c>
      <c r="J110" s="8">
        <f t="shared" si="14"/>
        <v>117.97588092598335</v>
      </c>
      <c r="K110" s="8">
        <f t="shared" si="15"/>
        <v>100.00000000000004</v>
      </c>
      <c r="L110" s="8">
        <f t="shared" si="16"/>
        <v>0</v>
      </c>
      <c r="M110" s="10">
        <f t="shared" si="13"/>
        <v>1.185436770913357</v>
      </c>
    </row>
    <row r="111" spans="1:13" ht="13.5">
      <c r="A111">
        <v>107</v>
      </c>
      <c r="B111" s="8">
        <f t="shared" si="7"/>
        <v>118.54367709133575</v>
      </c>
      <c r="D111" s="9">
        <f t="shared" si="9"/>
        <v>114.31032679174614</v>
      </c>
      <c r="F111" s="8">
        <f t="shared" si="12"/>
        <v>121.48831545463162</v>
      </c>
      <c r="G111" s="8">
        <f t="shared" si="10"/>
        <v>121.19385161830203</v>
      </c>
      <c r="H111" s="8">
        <f t="shared" si="11"/>
        <v>1.5100402860872568</v>
      </c>
      <c r="J111" s="8">
        <f t="shared" si="14"/>
        <v>118.54367709133575</v>
      </c>
      <c r="K111" s="8">
        <f t="shared" si="15"/>
        <v>100.00000000000004</v>
      </c>
      <c r="L111" s="8">
        <f t="shared" si="16"/>
        <v>0</v>
      </c>
      <c r="M111" s="10">
        <f t="shared" si="13"/>
        <v>1.1902113032590302</v>
      </c>
    </row>
    <row r="112" spans="1:13" ht="13.5">
      <c r="A112">
        <v>108</v>
      </c>
      <c r="B112" s="8">
        <f t="shared" si="7"/>
        <v>119.02113032590307</v>
      </c>
      <c r="D112" s="9">
        <f t="shared" si="9"/>
        <v>115.15699685166406</v>
      </c>
      <c r="F112" s="8">
        <f t="shared" si="12"/>
        <v>122.7038919043893</v>
      </c>
      <c r="G112" s="8">
        <f t="shared" si="10"/>
        <v>122.33561574654067</v>
      </c>
      <c r="H112" s="8">
        <f t="shared" si="11"/>
        <v>1.4732126703023944</v>
      </c>
      <c r="J112" s="8">
        <f t="shared" si="14"/>
        <v>119.02113032590307</v>
      </c>
      <c r="K112" s="8">
        <f t="shared" si="15"/>
        <v>100.00000000000004</v>
      </c>
      <c r="L112" s="8">
        <f t="shared" si="16"/>
        <v>0</v>
      </c>
      <c r="M112" s="10">
        <f t="shared" si="13"/>
        <v>1.1940591452551987</v>
      </c>
    </row>
    <row r="113" spans="1:13" ht="13.5">
      <c r="A113">
        <v>109</v>
      </c>
      <c r="B113" s="8">
        <f t="shared" si="7"/>
        <v>119.40591452551993</v>
      </c>
      <c r="D113" s="9">
        <f t="shared" si="9"/>
        <v>115.92982354651187</v>
      </c>
      <c r="F113" s="8">
        <f t="shared" si="12"/>
        <v>123.80882841684306</v>
      </c>
      <c r="G113" s="8">
        <f t="shared" si="10"/>
        <v>123.36853702771076</v>
      </c>
      <c r="H113" s="8">
        <f t="shared" si="11"/>
        <v>1.4291835313891639</v>
      </c>
      <c r="J113" s="8">
        <f t="shared" si="14"/>
        <v>119.40591452551992</v>
      </c>
      <c r="K113" s="8">
        <f t="shared" si="15"/>
        <v>100.00000000000004</v>
      </c>
      <c r="L113" s="8">
        <f t="shared" si="16"/>
        <v>0</v>
      </c>
      <c r="M113" s="10">
        <f t="shared" si="13"/>
        <v>1.1969615506024411</v>
      </c>
    </row>
    <row r="114" spans="1:13" ht="13.5">
      <c r="A114">
        <v>110</v>
      </c>
      <c r="B114" s="8">
        <f t="shared" si="7"/>
        <v>119.69615506024417</v>
      </c>
      <c r="D114" s="9">
        <f t="shared" si="9"/>
        <v>116.62504174231348</v>
      </c>
      <c r="F114" s="8">
        <f t="shared" si="12"/>
        <v>124.79772055909993</v>
      </c>
      <c r="G114" s="8">
        <f t="shared" si="10"/>
        <v>124.28756400921435</v>
      </c>
      <c r="H114" s="8">
        <f t="shared" si="11"/>
        <v>1.3781678764006067</v>
      </c>
      <c r="J114" s="8">
        <f t="shared" si="14"/>
        <v>119.69615506024417</v>
      </c>
      <c r="K114" s="8">
        <f t="shared" si="15"/>
        <v>100.00000000000004</v>
      </c>
      <c r="L114" s="8">
        <f t="shared" si="16"/>
        <v>0</v>
      </c>
      <c r="M114" s="10">
        <f t="shared" si="13"/>
        <v>1.1989043790736542</v>
      </c>
    </row>
    <row r="115" spans="1:13" ht="13.5">
      <c r="A115">
        <v>111</v>
      </c>
      <c r="B115" s="8">
        <f t="shared" si="7"/>
        <v>119.89043790736547</v>
      </c>
      <c r="D115" s="9">
        <f t="shared" si="9"/>
        <v>117.23926440589963</v>
      </c>
      <c r="F115" s="8">
        <f t="shared" si="12"/>
        <v>125.66573188561496</v>
      </c>
      <c r="G115" s="8">
        <f t="shared" si="10"/>
        <v>125.08820248779001</v>
      </c>
      <c r="H115" s="8">
        <f t="shared" si="11"/>
        <v>1.3204149366181124</v>
      </c>
      <c r="J115" s="8">
        <f t="shared" si="14"/>
        <v>119.89043790736547</v>
      </c>
      <c r="K115" s="8">
        <f t="shared" si="15"/>
        <v>100.00000000000004</v>
      </c>
      <c r="L115" s="8">
        <f t="shared" si="16"/>
        <v>0</v>
      </c>
      <c r="M115" s="10">
        <f t="shared" si="13"/>
        <v>1.1998781654038186</v>
      </c>
    </row>
    <row r="116" spans="1:13" ht="13.5">
      <c r="A116">
        <v>112</v>
      </c>
      <c r="B116" s="8">
        <f t="shared" si="7"/>
        <v>119.98781654038191</v>
      </c>
      <c r="D116" s="9">
        <f t="shared" si="9"/>
        <v>117.7694991061928</v>
      </c>
      <c r="F116" s="8">
        <f t="shared" si="12"/>
        <v>126.40861742440812</v>
      </c>
      <c r="G116" s="8">
        <f t="shared" si="10"/>
        <v>125.76653733600551</v>
      </c>
      <c r="H116" s="8">
        <f t="shared" si="11"/>
        <v>1.256206927777851</v>
      </c>
      <c r="J116" s="8">
        <f t="shared" si="14"/>
        <v>119.98781654038191</v>
      </c>
      <c r="K116" s="8">
        <f t="shared" si="15"/>
        <v>100.00000000000004</v>
      </c>
      <c r="L116" s="8">
        <f t="shared" si="16"/>
        <v>0</v>
      </c>
      <c r="M116" s="10">
        <f t="shared" si="13"/>
        <v>1.1998781654038186</v>
      </c>
    </row>
    <row r="117" spans="1:13" ht="13.5">
      <c r="A117">
        <v>113</v>
      </c>
      <c r="B117" s="8">
        <f t="shared" si="7"/>
        <v>119.98781654038191</v>
      </c>
      <c r="D117" s="9">
        <f t="shared" si="9"/>
        <v>118.21316259303062</v>
      </c>
      <c r="F117" s="8">
        <f t="shared" si="12"/>
        <v>127.02274426378337</v>
      </c>
      <c r="G117" s="8">
        <f t="shared" si="10"/>
        <v>126.31925149144323</v>
      </c>
      <c r="H117" s="8">
        <f t="shared" si="11"/>
        <v>1.1858576505438372</v>
      </c>
      <c r="J117" s="8">
        <f t="shared" si="14"/>
        <v>119.98781654038191</v>
      </c>
      <c r="K117" s="8">
        <f t="shared" si="15"/>
        <v>100.00000000000004</v>
      </c>
      <c r="L117" s="8">
        <f t="shared" si="16"/>
        <v>0</v>
      </c>
      <c r="M117" s="10">
        <f t="shared" si="13"/>
        <v>1.1989043790736542</v>
      </c>
    </row>
    <row r="118" spans="1:13" ht="13.5">
      <c r="A118">
        <v>114</v>
      </c>
      <c r="B118" s="8">
        <f t="shared" si="7"/>
        <v>119.89043790736547</v>
      </c>
      <c r="D118" s="9">
        <f t="shared" si="9"/>
        <v>118.56809338250088</v>
      </c>
      <c r="F118" s="8">
        <f t="shared" si="12"/>
        <v>127.50510914198706</v>
      </c>
      <c r="G118" s="8">
        <f t="shared" si="10"/>
        <v>126.74364201852491</v>
      </c>
      <c r="H118" s="8">
        <f t="shared" si="11"/>
        <v>1.1097109381976218</v>
      </c>
      <c r="J118" s="8">
        <f t="shared" si="14"/>
        <v>119.89043790736547</v>
      </c>
      <c r="K118" s="8">
        <f t="shared" si="15"/>
        <v>100.00000000000004</v>
      </c>
      <c r="L118" s="8">
        <f t="shared" si="16"/>
        <v>0</v>
      </c>
      <c r="M118" s="10">
        <f t="shared" si="13"/>
        <v>1.1969615506024411</v>
      </c>
    </row>
    <row r="119" spans="1:13" ht="13.5">
      <c r="A119">
        <v>115</v>
      </c>
      <c r="B119" s="8">
        <f t="shared" si="7"/>
        <v>119.69615506024417</v>
      </c>
      <c r="D119" s="9">
        <f t="shared" si="9"/>
        <v>118.83256228747379</v>
      </c>
      <c r="F119" s="8">
        <f t="shared" si="12"/>
        <v>127.85335295672253</v>
      </c>
      <c r="G119" s="8">
        <f t="shared" si="10"/>
        <v>127.03763316707469</v>
      </c>
      <c r="H119" s="8">
        <f t="shared" si="11"/>
        <v>1.0281389592328376</v>
      </c>
      <c r="J119" s="8">
        <f t="shared" si="14"/>
        <v>119.69615506024417</v>
      </c>
      <c r="K119" s="8">
        <f t="shared" si="15"/>
        <v>100.00000000000004</v>
      </c>
      <c r="L119" s="8">
        <f t="shared" si="16"/>
        <v>0</v>
      </c>
      <c r="M119" s="10">
        <f t="shared" si="13"/>
        <v>1.1940591452551987</v>
      </c>
    </row>
    <row r="120" spans="1:13" ht="13.5">
      <c r="A120">
        <v>116</v>
      </c>
      <c r="B120" s="8">
        <f t="shared" si="7"/>
        <v>119.40591452551993</v>
      </c>
      <c r="D120" s="9">
        <f t="shared" si="9"/>
        <v>119.00528084202787</v>
      </c>
      <c r="F120" s="8">
        <f t="shared" si="12"/>
        <v>128.06577212630754</v>
      </c>
      <c r="G120" s="8">
        <f t="shared" si="10"/>
        <v>127.19978636622878</v>
      </c>
      <c r="H120" s="8">
        <f t="shared" si="11"/>
        <v>0.9415403832249629</v>
      </c>
      <c r="J120" s="8">
        <f t="shared" si="14"/>
        <v>119.40591452551992</v>
      </c>
      <c r="K120" s="8">
        <f t="shared" si="15"/>
        <v>100.00000000000004</v>
      </c>
      <c r="L120" s="8">
        <f t="shared" si="16"/>
        <v>0</v>
      </c>
      <c r="M120" s="10">
        <f t="shared" si="13"/>
        <v>1.1902113032590302</v>
      </c>
    </row>
    <row r="121" spans="1:13" ht="13.5">
      <c r="A121">
        <v>117</v>
      </c>
      <c r="B121" s="8">
        <f t="shared" si="7"/>
        <v>119.02113032590307</v>
      </c>
      <c r="D121" s="9">
        <f t="shared" si="9"/>
        <v>119.08540757872629</v>
      </c>
      <c r="F121" s="8">
        <f t="shared" si="12"/>
        <v>128.14132674945375</v>
      </c>
      <c r="G121" s="8">
        <f t="shared" si="10"/>
        <v>127.22930710709869</v>
      </c>
      <c r="H121" s="8">
        <f t="shared" si="11"/>
        <v>0.850338418989458</v>
      </c>
      <c r="J121" s="8">
        <f t="shared" si="14"/>
        <v>119.02113032590307</v>
      </c>
      <c r="K121" s="8">
        <f t="shared" si="15"/>
        <v>100.00000000000004</v>
      </c>
      <c r="L121" s="8">
        <f t="shared" si="16"/>
        <v>0</v>
      </c>
      <c r="M121" s="10">
        <f t="shared" si="13"/>
        <v>1.185436770913357</v>
      </c>
    </row>
    <row r="122" spans="1:13" ht="13.5">
      <c r="A122">
        <v>118</v>
      </c>
      <c r="B122" s="8">
        <f t="shared" si="7"/>
        <v>118.54367709133575</v>
      </c>
      <c r="D122" s="9">
        <f t="shared" si="9"/>
        <v>119.07255212816165</v>
      </c>
      <c r="F122" s="8">
        <f t="shared" si="12"/>
        <v>128.07964552608814</v>
      </c>
      <c r="G122" s="8">
        <f t="shared" si="10"/>
        <v>127.12604868261292</v>
      </c>
      <c r="H122" s="8">
        <f t="shared" si="11"/>
        <v>0.7549787346419349</v>
      </c>
      <c r="J122" s="8">
        <f t="shared" si="14"/>
        <v>118.54367709133575</v>
      </c>
      <c r="K122" s="8">
        <f t="shared" si="15"/>
        <v>100.00000000000004</v>
      </c>
      <c r="L122" s="8">
        <f t="shared" si="16"/>
        <v>0</v>
      </c>
      <c r="M122" s="10">
        <f t="shared" si="13"/>
        <v>1.179758809259833</v>
      </c>
    </row>
    <row r="123" spans="1:13" ht="13.5">
      <c r="A123">
        <v>119</v>
      </c>
      <c r="B123" s="8">
        <f t="shared" si="7"/>
        <v>117.97588092598335</v>
      </c>
      <c r="D123" s="9">
        <f t="shared" si="9"/>
        <v>118.96677712079648</v>
      </c>
      <c r="F123" s="8">
        <f t="shared" si="12"/>
        <v>127.88102741725486</v>
      </c>
      <c r="G123" s="8">
        <f t="shared" si="10"/>
        <v>126.8905127681277</v>
      </c>
      <c r="H123" s="8">
        <f t="shared" si="11"/>
        <v>0.6559272697292202</v>
      </c>
      <c r="J123" s="8">
        <f t="shared" si="14"/>
        <v>117.97588092598335</v>
      </c>
      <c r="K123" s="8">
        <f t="shared" si="15"/>
        <v>100.00000000000004</v>
      </c>
      <c r="L123" s="8">
        <f t="shared" si="16"/>
        <v>0</v>
      </c>
      <c r="M123" s="10">
        <f t="shared" si="13"/>
        <v>1.1732050807568872</v>
      </c>
    </row>
    <row r="124" spans="1:13" ht="13.5">
      <c r="A124">
        <v>120</v>
      </c>
      <c r="B124" s="8">
        <f t="shared" si="7"/>
        <v>117.32050807568878</v>
      </c>
      <c r="D124" s="9">
        <f t="shared" si="9"/>
        <v>118.76859788183387</v>
      </c>
      <c r="F124" s="8">
        <f t="shared" si="12"/>
        <v>127.54644003785693</v>
      </c>
      <c r="G124" s="8">
        <f t="shared" si="10"/>
        <v>126.52384684164012</v>
      </c>
      <c r="H124" s="8">
        <f t="shared" si="11"/>
        <v>0.5536679501075398</v>
      </c>
      <c r="J124" s="8">
        <f t="shared" si="14"/>
        <v>117.32050807568878</v>
      </c>
      <c r="K124" s="8">
        <f t="shared" si="15"/>
        <v>100.00000000000004</v>
      </c>
      <c r="L124" s="8">
        <f t="shared" si="16"/>
        <v>0</v>
      </c>
      <c r="M124" s="10">
        <f t="shared" si="13"/>
        <v>1.1658075145110078</v>
      </c>
    </row>
    <row r="125" spans="1:13" ht="13.5">
      <c r="A125">
        <v>121</v>
      </c>
      <c r="B125" s="8">
        <f t="shared" si="7"/>
        <v>116.58075145110084</v>
      </c>
      <c r="D125" s="9">
        <f t="shared" si="9"/>
        <v>118.47897992060487</v>
      </c>
      <c r="F125" s="8">
        <f t="shared" si="12"/>
        <v>127.07751479174766</v>
      </c>
      <c r="G125" s="8">
        <f t="shared" si="10"/>
        <v>126.02783845768299</v>
      </c>
      <c r="H125" s="8">
        <f t="shared" si="11"/>
        <v>0.4487003167010725</v>
      </c>
      <c r="J125" s="8">
        <f t="shared" si="14"/>
        <v>116.58075145110084</v>
      </c>
      <c r="K125" s="8">
        <f t="shared" si="15"/>
        <v>100.00000000000004</v>
      </c>
      <c r="L125" s="8">
        <f t="shared" si="16"/>
        <v>0</v>
      </c>
      <c r="M125" s="10">
        <f t="shared" si="13"/>
        <v>1.157602150721344</v>
      </c>
    </row>
    <row r="126" spans="1:13" ht="13.5">
      <c r="A126">
        <v>122</v>
      </c>
      <c r="B126" s="8">
        <f t="shared" si="7"/>
        <v>115.76021507213446</v>
      </c>
      <c r="D126" s="9">
        <f t="shared" si="9"/>
        <v>118.09933422670407</v>
      </c>
      <c r="F126" s="8">
        <f t="shared" si="12"/>
        <v>126.47653877438407</v>
      </c>
      <c r="G126" s="8">
        <f t="shared" si="10"/>
        <v>125.4049064041591</v>
      </c>
      <c r="H126" s="8">
        <f t="shared" si="11"/>
        <v>0.34153707967857705</v>
      </c>
      <c r="J126" s="8">
        <f t="shared" si="14"/>
        <v>115.76021507213446</v>
      </c>
      <c r="K126" s="8">
        <f t="shared" si="15"/>
        <v>100.00000000000004</v>
      </c>
      <c r="L126" s="8">
        <f t="shared" si="16"/>
        <v>0</v>
      </c>
      <c r="M126" s="10">
        <f t="shared" si="13"/>
        <v>1.1486289650954784</v>
      </c>
    </row>
    <row r="127" spans="1:13" ht="13.5">
      <c r="A127">
        <v>123</v>
      </c>
      <c r="B127" s="8">
        <f t="shared" si="7"/>
        <v>114.86289650954788</v>
      </c>
      <c r="D127" s="9">
        <f t="shared" si="9"/>
        <v>117.63151039579016</v>
      </c>
      <c r="F127" s="8">
        <f t="shared" si="12"/>
        <v>125.74644348383768</v>
      </c>
      <c r="G127" s="8">
        <f t="shared" si="10"/>
        <v>124.6580887864087</v>
      </c>
      <c r="H127" s="8">
        <f t="shared" si="11"/>
        <v>0.2327016099356784</v>
      </c>
      <c r="J127" s="8">
        <f t="shared" si="14"/>
        <v>114.8628965095479</v>
      </c>
      <c r="K127" s="8">
        <f t="shared" si="15"/>
        <v>100.00000000000004</v>
      </c>
      <c r="L127" s="8">
        <f t="shared" si="16"/>
        <v>0</v>
      </c>
      <c r="M127" s="10">
        <f t="shared" si="13"/>
        <v>1.138931674091799</v>
      </c>
    </row>
    <row r="128" spans="1:13" ht="13.5">
      <c r="A128">
        <v>124</v>
      </c>
      <c r="B128" s="8">
        <f t="shared" si="7"/>
        <v>113.89316740917995</v>
      </c>
      <c r="D128" s="9">
        <f t="shared" si="9"/>
        <v>117.0777876185417</v>
      </c>
      <c r="F128" s="8">
        <f t="shared" si="12"/>
        <v>124.89079039634437</v>
      </c>
      <c r="G128" s="8">
        <f t="shared" si="10"/>
        <v>123.79102809762793</v>
      </c>
      <c r="H128" s="8">
        <f t="shared" si="11"/>
        <v>0.12272538006403377</v>
      </c>
      <c r="J128" s="8">
        <f t="shared" si="14"/>
        <v>113.89316740917994</v>
      </c>
      <c r="K128" s="8">
        <f t="shared" si="15"/>
        <v>100.00000000000004</v>
      </c>
      <c r="L128" s="8">
        <f t="shared" si="16"/>
        <v>0</v>
      </c>
      <c r="M128" s="10">
        <f t="shared" si="13"/>
        <v>1.1285575219373074</v>
      </c>
    </row>
    <row r="129" spans="1:13" ht="13.5">
      <c r="A129">
        <v>125</v>
      </c>
      <c r="B129" s="8">
        <f t="shared" si="7"/>
        <v>112.85575219373081</v>
      </c>
      <c r="D129" s="9">
        <f t="shared" si="9"/>
        <v>116.44086357666937</v>
      </c>
      <c r="F129" s="8">
        <f t="shared" si="12"/>
        <v>123.91375347769197</v>
      </c>
      <c r="G129" s="8">
        <f t="shared" si="10"/>
        <v>122.80795334929586</v>
      </c>
      <c r="H129" s="8">
        <f t="shared" si="11"/>
        <v>0.012145367224423179</v>
      </c>
      <c r="J129" s="8">
        <f t="shared" si="14"/>
        <v>112.8557521937308</v>
      </c>
      <c r="K129" s="8">
        <f t="shared" si="15"/>
        <v>100.00000000000006</v>
      </c>
      <c r="L129" s="8">
        <f t="shared" si="16"/>
        <v>1.4210854715202005E-15</v>
      </c>
      <c r="M129" s="10">
        <f t="shared" si="13"/>
        <v>1.1175570504584942</v>
      </c>
    </row>
    <row r="130" spans="1:13" ht="13.5">
      <c r="A130">
        <v>126</v>
      </c>
      <c r="B130" s="8">
        <f t="shared" si="7"/>
        <v>111.75570504584947</v>
      </c>
      <c r="D130" s="9">
        <f t="shared" si="9"/>
        <v>115.72384130008166</v>
      </c>
      <c r="F130" s="8">
        <f t="shared" si="12"/>
        <v>122.82009871652028</v>
      </c>
      <c r="G130" s="8">
        <f t="shared" si="10"/>
        <v>121.7136593494532</v>
      </c>
      <c r="H130" s="8">
        <f t="shared" si="11"/>
        <v>-0.09849856948228539</v>
      </c>
      <c r="J130" s="8">
        <f t="shared" si="14"/>
        <v>111.75570504584948</v>
      </c>
      <c r="K130" s="8">
        <f t="shared" si="15"/>
        <v>100.00000000000006</v>
      </c>
      <c r="L130" s="8">
        <f t="shared" si="16"/>
        <v>1.2789769243681805E-15</v>
      </c>
      <c r="M130" s="10">
        <f t="shared" si="13"/>
        <v>1.1059838528466404</v>
      </c>
    </row>
    <row r="131" spans="1:13" ht="13.5">
      <c r="A131">
        <v>127</v>
      </c>
      <c r="B131" s="8">
        <f t="shared" si="7"/>
        <v>110.59838528466409</v>
      </c>
      <c r="D131" s="9">
        <f t="shared" si="9"/>
        <v>114.93021404923523</v>
      </c>
      <c r="F131" s="8">
        <f t="shared" si="12"/>
        <v>121.6151607799709</v>
      </c>
      <c r="G131" s="8">
        <f t="shared" si="10"/>
        <v>120.51348323044023</v>
      </c>
      <c r="H131" s="8">
        <f t="shared" si="11"/>
        <v>-0.2086663244353534</v>
      </c>
      <c r="J131" s="8">
        <f t="shared" si="14"/>
        <v>110.5983852846641</v>
      </c>
      <c r="K131" s="8">
        <f t="shared" si="15"/>
        <v>100.00000000000006</v>
      </c>
      <c r="L131" s="8">
        <f t="shared" si="16"/>
        <v>1.1510792319313625E-15</v>
      </c>
      <c r="M131" s="10">
        <f t="shared" si="13"/>
        <v>1.0938943125571778</v>
      </c>
    </row>
    <row r="132" spans="1:13" ht="13.5">
      <c r="A132">
        <v>128</v>
      </c>
      <c r="B132" s="8">
        <f t="shared" si="7"/>
        <v>109.38943125571782</v>
      </c>
      <c r="D132" s="9">
        <f t="shared" si="9"/>
        <v>114.06384829632101</v>
      </c>
      <c r="F132" s="8">
        <f t="shared" si="12"/>
        <v>120.30481690600487</v>
      </c>
      <c r="G132" s="8">
        <f t="shared" si="10"/>
        <v>119.21327834097617</v>
      </c>
      <c r="H132" s="8">
        <f t="shared" si="11"/>
        <v>-0.3178201809382236</v>
      </c>
      <c r="J132" s="8">
        <f t="shared" si="14"/>
        <v>109.38943125571785</v>
      </c>
      <c r="K132" s="8">
        <f t="shared" si="15"/>
        <v>100.00000000000006</v>
      </c>
      <c r="L132" s="8">
        <f t="shared" si="16"/>
        <v>1.0359713087382264E-15</v>
      </c>
      <c r="M132" s="10">
        <f t="shared" si="13"/>
        <v>1.0813473286151596</v>
      </c>
    </row>
    <row r="133" spans="1:13" ht="13.5">
      <c r="A133">
        <v>129</v>
      </c>
      <c r="B133" s="8">
        <f aca="true" t="shared" si="17" ref="B133:B196">100+20*SIN(2*PI()*A133/90)</f>
        <v>108.13473286151603</v>
      </c>
      <c r="D133" s="9">
        <f t="shared" si="9"/>
        <v>113.12896488820039</v>
      </c>
      <c r="F133" s="8">
        <f t="shared" si="12"/>
        <v>118.89545816003795</v>
      </c>
      <c r="G133" s="8">
        <f t="shared" si="10"/>
        <v>117.81938563018576</v>
      </c>
      <c r="H133" s="8">
        <f t="shared" si="11"/>
        <v>-0.4254274339234423</v>
      </c>
      <c r="J133" s="8">
        <f t="shared" si="14"/>
        <v>108.13473286151601</v>
      </c>
      <c r="K133" s="8">
        <f t="shared" si="15"/>
        <v>100.00000000000006</v>
      </c>
      <c r="L133" s="8">
        <f t="shared" si="16"/>
        <v>9.323741778644037E-16</v>
      </c>
      <c r="M133" s="10">
        <f t="shared" si="13"/>
        <v>1.0684040286651333</v>
      </c>
    </row>
    <row r="134" spans="1:13" ht="13.5">
      <c r="A134">
        <v>130</v>
      </c>
      <c r="B134" s="8">
        <f t="shared" si="17"/>
        <v>106.84040286651337</v>
      </c>
      <c r="D134" s="9">
        <f aca="true" t="shared" si="18" ref="D134:D197">B133*$E$3+(1-$E$3)*D133</f>
        <v>112.13011848286352</v>
      </c>
      <c r="F134" s="8">
        <f t="shared" si="12"/>
        <v>117.39395819626232</v>
      </c>
      <c r="G134" s="8">
        <f aca="true" t="shared" si="19" ref="G134:G197">$G$2*B134+(1-$G$2)*(G133+H133)</f>
        <v>116.33860266328743</v>
      </c>
      <c r="H134" s="8">
        <f aca="true" t="shared" si="20" ref="H134:H197">$G$3*(G134-G133)+(1-$G$3)*H133</f>
        <v>-0.5309629872209313</v>
      </c>
      <c r="J134" s="8">
        <f t="shared" si="14"/>
        <v>106.84040286651339</v>
      </c>
      <c r="K134" s="8">
        <f t="shared" si="15"/>
        <v>100.00000000000006</v>
      </c>
      <c r="L134" s="8">
        <f t="shared" si="16"/>
        <v>8.391367600779634E-16</v>
      </c>
      <c r="M134" s="10">
        <f t="shared" si="13"/>
        <v>1.0551274711633993</v>
      </c>
    </row>
    <row r="135" spans="1:13" ht="13.5">
      <c r="A135">
        <v>131</v>
      </c>
      <c r="B135" s="8">
        <f t="shared" si="17"/>
        <v>105.51274711633997</v>
      </c>
      <c r="D135" s="9">
        <f t="shared" si="18"/>
        <v>111.0721753595935</v>
      </c>
      <c r="F135" s="8">
        <f aca="true" t="shared" si="21" ref="F135:F198">G134+H134</f>
        <v>115.8076396760665</v>
      </c>
      <c r="G135" s="8">
        <f t="shared" si="19"/>
        <v>114.77815042009385</v>
      </c>
      <c r="H135" s="8">
        <f t="shared" si="20"/>
        <v>-0.6339119128181963</v>
      </c>
      <c r="J135" s="8">
        <f t="shared" si="14"/>
        <v>105.51274711634</v>
      </c>
      <c r="K135" s="8">
        <f t="shared" si="15"/>
        <v>100.00000000000006</v>
      </c>
      <c r="L135" s="8">
        <f t="shared" si="16"/>
        <v>7.552230840701671E-16</v>
      </c>
      <c r="M135" s="10">
        <f t="shared" si="13"/>
        <v>1.0415823381635514</v>
      </c>
    </row>
    <row r="136" spans="1:13" ht="13.5">
      <c r="A136">
        <v>132</v>
      </c>
      <c r="B136" s="8">
        <f t="shared" si="17"/>
        <v>104.15823381635518</v>
      </c>
      <c r="D136" s="9">
        <f t="shared" si="18"/>
        <v>109.96028971094279</v>
      </c>
      <c r="F136" s="8">
        <f t="shared" si="21"/>
        <v>114.14423850727566</v>
      </c>
      <c r="G136" s="8">
        <f t="shared" si="19"/>
        <v>113.14563803818362</v>
      </c>
      <c r="H136" s="8">
        <f t="shared" si="20"/>
        <v>-0.7337719597273998</v>
      </c>
      <c r="J136" s="8">
        <f t="shared" si="14"/>
        <v>104.15823381635519</v>
      </c>
      <c r="K136" s="8">
        <f t="shared" si="15"/>
        <v>100.00000000000006</v>
      </c>
      <c r="L136" s="8">
        <f t="shared" si="16"/>
        <v>6.797007756631504E-16</v>
      </c>
      <c r="M136" s="10">
        <f t="shared" si="13"/>
        <v>1.0278346201920128</v>
      </c>
    </row>
    <row r="137" spans="1:13" ht="13.5">
      <c r="A137">
        <v>133</v>
      </c>
      <c r="B137" s="8">
        <f t="shared" si="17"/>
        <v>102.78346201920132</v>
      </c>
      <c r="D137" s="9">
        <f t="shared" si="18"/>
        <v>108.79987853202528</v>
      </c>
      <c r="F137" s="8">
        <f t="shared" si="21"/>
        <v>112.41186607845621</v>
      </c>
      <c r="G137" s="8">
        <f t="shared" si="19"/>
        <v>111.44902567253072</v>
      </c>
      <c r="H137" s="8">
        <f t="shared" si="20"/>
        <v>-0.8300560003199495</v>
      </c>
      <c r="J137" s="8">
        <f t="shared" si="14"/>
        <v>102.78346201920134</v>
      </c>
      <c r="K137" s="8">
        <f t="shared" si="15"/>
        <v>100.00000000000006</v>
      </c>
      <c r="L137" s="8">
        <f t="shared" si="16"/>
        <v>6.117306980968355E-16</v>
      </c>
      <c r="M137" s="10">
        <f t="shared" si="13"/>
        <v>1.013951294748825</v>
      </c>
    </row>
    <row r="138" spans="1:13" ht="13.5">
      <c r="A138">
        <v>134</v>
      </c>
      <c r="B138" s="8">
        <f t="shared" si="17"/>
        <v>101.39512947488254</v>
      </c>
      <c r="D138" s="9">
        <f t="shared" si="18"/>
        <v>107.59659522946049</v>
      </c>
      <c r="F138" s="8">
        <f t="shared" si="21"/>
        <v>110.61896967221077</v>
      </c>
      <c r="G138" s="8">
        <f t="shared" si="19"/>
        <v>109.69658565247795</v>
      </c>
      <c r="H138" s="8">
        <f t="shared" si="20"/>
        <v>-0.9222944022932319</v>
      </c>
      <c r="J138" s="8">
        <f t="shared" si="14"/>
        <v>101.39512947488255</v>
      </c>
      <c r="K138" s="8">
        <f t="shared" si="15"/>
        <v>100.00000000000006</v>
      </c>
      <c r="L138" s="8">
        <f t="shared" si="16"/>
        <v>5.505576282871519E-16</v>
      </c>
      <c r="M138" s="10">
        <f t="shared" si="13"/>
        <v>0.9999999999999996</v>
      </c>
    </row>
    <row r="139" spans="1:13" ht="13.5">
      <c r="A139">
        <v>135</v>
      </c>
      <c r="B139" s="8">
        <f t="shared" si="17"/>
        <v>100.00000000000001</v>
      </c>
      <c r="D139" s="9">
        <f t="shared" si="18"/>
        <v>106.35630207854491</v>
      </c>
      <c r="F139" s="8">
        <f t="shared" si="21"/>
        <v>108.77429125018472</v>
      </c>
      <c r="G139" s="8">
        <f t="shared" si="19"/>
        <v>107.89686212516625</v>
      </c>
      <c r="H139" s="8">
        <f t="shared" si="20"/>
        <v>-1.0100373147950785</v>
      </c>
      <c r="J139" s="8">
        <f t="shared" si="14"/>
        <v>100.00000000000001</v>
      </c>
      <c r="K139" s="8">
        <f t="shared" si="15"/>
        <v>100.00000000000006</v>
      </c>
      <c r="L139" s="8">
        <f t="shared" si="16"/>
        <v>4.955018654584367E-16</v>
      </c>
      <c r="M139" s="10">
        <f t="shared" si="13"/>
        <v>0.9860487052511745</v>
      </c>
    </row>
    <row r="140" spans="1:13" ht="13.5">
      <c r="A140">
        <v>136</v>
      </c>
      <c r="B140" s="8">
        <f t="shared" si="17"/>
        <v>98.60487052511748</v>
      </c>
      <c r="D140" s="9">
        <f t="shared" si="18"/>
        <v>105.08504166283593</v>
      </c>
      <c r="F140" s="8">
        <f t="shared" si="21"/>
        <v>106.88682481037117</v>
      </c>
      <c r="G140" s="8">
        <f t="shared" si="19"/>
        <v>106.05862938184579</v>
      </c>
      <c r="H140" s="8">
        <f t="shared" si="20"/>
        <v>-1.0928568576476168</v>
      </c>
      <c r="J140" s="8">
        <f t="shared" si="14"/>
        <v>98.6048705251175</v>
      </c>
      <c r="K140" s="8">
        <f t="shared" si="15"/>
        <v>100.00000000000006</v>
      </c>
      <c r="L140" s="8">
        <f t="shared" si="16"/>
        <v>4.45951678912593E-16</v>
      </c>
      <c r="M140" s="10">
        <f t="shared" si="13"/>
        <v>0.9721653798079865</v>
      </c>
    </row>
    <row r="141" spans="1:13" ht="13.5">
      <c r="A141">
        <v>137</v>
      </c>
      <c r="B141" s="8">
        <f t="shared" si="17"/>
        <v>97.21653798079869</v>
      </c>
      <c r="D141" s="9">
        <f t="shared" si="18"/>
        <v>103.78900743529225</v>
      </c>
      <c r="F141" s="8">
        <f t="shared" si="21"/>
        <v>104.96577252419817</v>
      </c>
      <c r="G141" s="8">
        <f t="shared" si="19"/>
        <v>104.19084906985823</v>
      </c>
      <c r="H141" s="8">
        <f t="shared" si="20"/>
        <v>-1.170349203081611</v>
      </c>
      <c r="J141" s="8">
        <f t="shared" si="14"/>
        <v>97.2165379807987</v>
      </c>
      <c r="K141" s="8">
        <f t="shared" si="15"/>
        <v>100.00000000000006</v>
      </c>
      <c r="L141" s="8">
        <f t="shared" si="16"/>
        <v>4.013565110213337E-16</v>
      </c>
      <c r="M141" s="10">
        <f t="shared" si="13"/>
        <v>0.9584176618364479</v>
      </c>
    </row>
    <row r="142" spans="1:13" ht="13.5">
      <c r="A142">
        <v>138</v>
      </c>
      <c r="B142" s="8">
        <f t="shared" si="17"/>
        <v>95.84176618364484</v>
      </c>
      <c r="D142" s="9">
        <f t="shared" si="18"/>
        <v>102.47451354439355</v>
      </c>
      <c r="F142" s="8">
        <f t="shared" si="21"/>
        <v>103.02049986677662</v>
      </c>
      <c r="G142" s="8">
        <f t="shared" si="19"/>
        <v>102.30262649846344</v>
      </c>
      <c r="H142" s="8">
        <f t="shared" si="20"/>
        <v>-1.242136539912929</v>
      </c>
      <c r="J142" s="8">
        <f t="shared" si="14"/>
        <v>95.84176618364485</v>
      </c>
      <c r="K142" s="8">
        <f t="shared" si="15"/>
        <v>100.00000000000006</v>
      </c>
      <c r="L142" s="8">
        <f t="shared" si="16"/>
        <v>3.6122085991920035E-16</v>
      </c>
      <c r="M142" s="10">
        <f t="shared" si="13"/>
        <v>0.9448725288365998</v>
      </c>
    </row>
    <row r="143" spans="1:13" ht="13.5">
      <c r="A143">
        <v>139</v>
      </c>
      <c r="B143" s="8">
        <f t="shared" si="17"/>
        <v>94.48725288366002</v>
      </c>
      <c r="D143" s="9">
        <f t="shared" si="18"/>
        <v>101.14796407224381</v>
      </c>
      <c r="F143" s="8">
        <f t="shared" si="21"/>
        <v>101.0604899585505</v>
      </c>
      <c r="G143" s="8">
        <f t="shared" si="19"/>
        <v>100.40316625106146</v>
      </c>
      <c r="H143" s="8">
        <f t="shared" si="20"/>
        <v>-1.3078689106618338</v>
      </c>
      <c r="J143" s="8">
        <f t="shared" si="14"/>
        <v>94.48725288366003</v>
      </c>
      <c r="K143" s="8">
        <f t="shared" si="15"/>
        <v>100.00000000000006</v>
      </c>
      <c r="L143" s="8">
        <f t="shared" si="16"/>
        <v>3.2509877392728034E-16</v>
      </c>
      <c r="M143" s="10">
        <f t="shared" si="13"/>
        <v>0.931595971334866</v>
      </c>
    </row>
    <row r="144" spans="1:13" ht="13.5">
      <c r="A144">
        <v>140</v>
      </c>
      <c r="B144" s="8">
        <f t="shared" si="17"/>
        <v>93.15959713348664</v>
      </c>
      <c r="D144" s="9">
        <f t="shared" si="18"/>
        <v>99.81582183452707</v>
      </c>
      <c r="F144" s="8">
        <f t="shared" si="21"/>
        <v>99.09529734039963</v>
      </c>
      <c r="G144" s="8">
        <f t="shared" si="19"/>
        <v>98.50172731970832</v>
      </c>
      <c r="H144" s="8">
        <f t="shared" si="20"/>
        <v>-1.3672259127309645</v>
      </c>
      <c r="J144" s="8">
        <f t="shared" si="14"/>
        <v>93.15959713348666</v>
      </c>
      <c r="K144" s="8">
        <f t="shared" si="15"/>
        <v>100.00000000000006</v>
      </c>
      <c r="L144" s="8">
        <f t="shared" si="16"/>
        <v>2.925888965345523E-16</v>
      </c>
      <c r="M144" s="10">
        <f t="shared" si="13"/>
        <v>0.9186526713848397</v>
      </c>
    </row>
    <row r="145" spans="1:13" ht="13.5">
      <c r="A145">
        <v>141</v>
      </c>
      <c r="B145" s="8">
        <f t="shared" si="17"/>
        <v>91.86526713848403</v>
      </c>
      <c r="D145" s="9">
        <f t="shared" si="18"/>
        <v>98.48457689431899</v>
      </c>
      <c r="F145" s="8">
        <f t="shared" si="21"/>
        <v>97.13450140697736</v>
      </c>
      <c r="G145" s="8">
        <f t="shared" si="19"/>
        <v>96.60757798012804</v>
      </c>
      <c r="H145" s="8">
        <f t="shared" si="20"/>
        <v>-1.419918255415896</v>
      </c>
      <c r="J145" s="8">
        <f t="shared" si="14"/>
        <v>91.86526713848403</v>
      </c>
      <c r="K145" s="8">
        <f t="shared" si="15"/>
        <v>100.00000000000006</v>
      </c>
      <c r="L145" s="8">
        <f t="shared" si="16"/>
        <v>2.633300068810971E-16</v>
      </c>
      <c r="M145" s="10">
        <f t="shared" si="13"/>
        <v>0.9061056874428215</v>
      </c>
    </row>
    <row r="146" spans="1:13" ht="13.5">
      <c r="A146">
        <v>142</v>
      </c>
      <c r="B146" s="8">
        <f t="shared" si="17"/>
        <v>90.61056874428219</v>
      </c>
      <c r="D146" s="9">
        <f t="shared" si="18"/>
        <v>97.160714943152</v>
      </c>
      <c r="F146" s="8">
        <f t="shared" si="21"/>
        <v>95.18765972471215</v>
      </c>
      <c r="G146" s="8">
        <f t="shared" si="19"/>
        <v>94.72995062666915</v>
      </c>
      <c r="H146" s="8">
        <f t="shared" si="20"/>
        <v>-1.4656891652201955</v>
      </c>
      <c r="J146" s="8">
        <f t="shared" si="14"/>
        <v>90.6105687442822</v>
      </c>
      <c r="K146" s="8">
        <f t="shared" si="15"/>
        <v>100.00000000000006</v>
      </c>
      <c r="L146" s="8">
        <f t="shared" si="16"/>
        <v>2.369970061929874E-16</v>
      </c>
      <c r="M146" s="10">
        <f t="shared" si="13"/>
        <v>0.8940161471533586</v>
      </c>
    </row>
    <row r="147" spans="1:13" ht="13.5">
      <c r="A147">
        <v>143</v>
      </c>
      <c r="B147" s="8">
        <f t="shared" si="17"/>
        <v>89.4016147153359</v>
      </c>
      <c r="D147" s="9">
        <f t="shared" si="18"/>
        <v>95.85068570337805</v>
      </c>
      <c r="F147" s="8">
        <f t="shared" si="21"/>
        <v>93.26426146144895</v>
      </c>
      <c r="G147" s="8">
        <f t="shared" si="19"/>
        <v>92.87799678683764</v>
      </c>
      <c r="H147" s="8">
        <f t="shared" si="20"/>
        <v>-1.504315632681327</v>
      </c>
      <c r="J147" s="8">
        <f t="shared" si="14"/>
        <v>89.40161471533591</v>
      </c>
      <c r="K147" s="8">
        <f t="shared" si="15"/>
        <v>100.00000000000006</v>
      </c>
      <c r="L147" s="8">
        <f t="shared" si="16"/>
        <v>2.1329730557368867E-16</v>
      </c>
      <c r="M147" s="10">
        <f t="shared" si="13"/>
        <v>0.882442949541505</v>
      </c>
    </row>
    <row r="148" spans="1:13" ht="13.5">
      <c r="A148">
        <v>144</v>
      </c>
      <c r="B148" s="8">
        <f t="shared" si="17"/>
        <v>88.24429495415055</v>
      </c>
      <c r="D148" s="9">
        <f t="shared" si="18"/>
        <v>94.56087150576963</v>
      </c>
      <c r="F148" s="8">
        <f t="shared" si="21"/>
        <v>91.37368115415632</v>
      </c>
      <c r="G148" s="8">
        <f t="shared" si="19"/>
        <v>91.06074253415575</v>
      </c>
      <c r="H148" s="8">
        <f t="shared" si="20"/>
        <v>-1.5356094946813836</v>
      </c>
      <c r="J148" s="8">
        <f t="shared" si="14"/>
        <v>88.24429495415055</v>
      </c>
      <c r="K148" s="8">
        <f t="shared" si="15"/>
        <v>100.00000000000006</v>
      </c>
      <c r="L148" s="8">
        <f t="shared" si="16"/>
        <v>1.9196757501631982E-16</v>
      </c>
      <c r="M148" s="10">
        <f t="shared" si="13"/>
        <v>0.8714424780626919</v>
      </c>
    </row>
    <row r="149" spans="1:13" ht="13.5">
      <c r="A149">
        <v>145</v>
      </c>
      <c r="B149" s="8">
        <f t="shared" si="17"/>
        <v>87.14424780626923</v>
      </c>
      <c r="D149" s="9">
        <f t="shared" si="18"/>
        <v>93.29755619544581</v>
      </c>
      <c r="F149" s="8">
        <f t="shared" si="21"/>
        <v>89.52513303947437</v>
      </c>
      <c r="G149" s="8">
        <f t="shared" si="19"/>
        <v>89.28704451615386</v>
      </c>
      <c r="H149" s="8">
        <f t="shared" si="20"/>
        <v>-1.5594183470134348</v>
      </c>
      <c r="J149" s="8">
        <f t="shared" si="14"/>
        <v>87.14424780626925</v>
      </c>
      <c r="K149" s="8">
        <f t="shared" si="15"/>
        <v>100.00000000000006</v>
      </c>
      <c r="L149" s="8">
        <f t="shared" si="16"/>
        <v>1.7277081751468785E-16</v>
      </c>
      <c r="M149" s="10">
        <f t="shared" si="13"/>
        <v>0.8610683259082001</v>
      </c>
    </row>
    <row r="150" spans="1:13" ht="13.5">
      <c r="A150">
        <v>146</v>
      </c>
      <c r="B150" s="8">
        <f t="shared" si="17"/>
        <v>86.10683259082006</v>
      </c>
      <c r="D150" s="9">
        <f t="shared" si="18"/>
        <v>92.0668945176105</v>
      </c>
      <c r="F150" s="8">
        <f t="shared" si="21"/>
        <v>87.72762616914042</v>
      </c>
      <c r="G150" s="8">
        <f t="shared" si="19"/>
        <v>87.5655468113084</v>
      </c>
      <c r="H150" s="8">
        <f t="shared" si="20"/>
        <v>-1.5756262827966374</v>
      </c>
      <c r="J150" s="8">
        <f t="shared" si="14"/>
        <v>86.10683259082006</v>
      </c>
      <c r="K150" s="8">
        <f t="shared" si="15"/>
        <v>100.00000000000006</v>
      </c>
      <c r="L150" s="8">
        <f t="shared" si="16"/>
        <v>1.5549373576321906E-16</v>
      </c>
      <c r="M150" s="10">
        <f t="shared" si="13"/>
        <v>0.8513710349045207</v>
      </c>
    </row>
    <row r="151" spans="1:13" ht="13.5">
      <c r="A151">
        <v>147</v>
      </c>
      <c r="B151" s="8">
        <f t="shared" si="17"/>
        <v>85.1371034904521</v>
      </c>
      <c r="D151" s="9">
        <f t="shared" si="18"/>
        <v>90.87488213225242</v>
      </c>
      <c r="F151" s="8">
        <f t="shared" si="21"/>
        <v>85.98992052851176</v>
      </c>
      <c r="G151" s="8">
        <f t="shared" si="19"/>
        <v>85.9046388247058</v>
      </c>
      <c r="H151" s="8">
        <f t="shared" si="20"/>
        <v>-1.5841544531772334</v>
      </c>
      <c r="J151" s="8">
        <f t="shared" si="14"/>
        <v>85.13710349045212</v>
      </c>
      <c r="K151" s="8">
        <f t="shared" si="15"/>
        <v>100.00000000000006</v>
      </c>
      <c r="L151" s="8">
        <f t="shared" si="16"/>
        <v>1.3994436218689715E-16</v>
      </c>
      <c r="M151" s="10">
        <f t="shared" si="13"/>
        <v>0.8423978492786552</v>
      </c>
    </row>
    <row r="152" spans="1:13" ht="13.5">
      <c r="A152">
        <v>148</v>
      </c>
      <c r="B152" s="8">
        <f t="shared" si="17"/>
        <v>84.23978492786556</v>
      </c>
      <c r="D152" s="9">
        <f t="shared" si="18"/>
        <v>89.72732640389236</v>
      </c>
      <c r="F152" s="8">
        <f t="shared" si="21"/>
        <v>84.32048437152856</v>
      </c>
      <c r="G152" s="8">
        <f t="shared" si="19"/>
        <v>84.31241442716227</v>
      </c>
      <c r="H152" s="8">
        <f t="shared" si="20"/>
        <v>-1.5849614476138632</v>
      </c>
      <c r="J152" s="8">
        <f t="shared" si="14"/>
        <v>84.23978492786557</v>
      </c>
      <c r="K152" s="8">
        <f t="shared" si="15"/>
        <v>100.00000000000006</v>
      </c>
      <c r="L152" s="8">
        <f t="shared" si="16"/>
        <v>1.2594992596820744E-16</v>
      </c>
      <c r="M152" s="10">
        <f t="shared" si="13"/>
        <v>0.8341924854889914</v>
      </c>
    </row>
    <row r="153" spans="1:13" ht="13.5">
      <c r="A153">
        <v>149</v>
      </c>
      <c r="B153" s="8">
        <f t="shared" si="17"/>
        <v>83.41924854889918</v>
      </c>
      <c r="D153" s="9">
        <f t="shared" si="18"/>
        <v>88.629818108687</v>
      </c>
      <c r="F153" s="8">
        <f t="shared" si="21"/>
        <v>82.7274529795484</v>
      </c>
      <c r="G153" s="8">
        <f t="shared" si="19"/>
        <v>82.79663253648349</v>
      </c>
      <c r="H153" s="8">
        <f t="shared" si="20"/>
        <v>-1.5780434919203552</v>
      </c>
      <c r="J153" s="8">
        <f t="shared" si="14"/>
        <v>83.41924854889919</v>
      </c>
      <c r="K153" s="8">
        <f t="shared" si="15"/>
        <v>100.00000000000006</v>
      </c>
      <c r="L153" s="8">
        <f t="shared" si="16"/>
        <v>1.133549333713867E-16</v>
      </c>
      <c r="M153" s="10">
        <f t="shared" si="13"/>
        <v>0.8267949192431119</v>
      </c>
    </row>
    <row r="154" spans="1:13" ht="13.5">
      <c r="A154">
        <v>150</v>
      </c>
      <c r="B154" s="8">
        <f t="shared" si="17"/>
        <v>82.67949192431122</v>
      </c>
      <c r="D154" s="9">
        <f t="shared" si="18"/>
        <v>87.58770419672945</v>
      </c>
      <c r="F154" s="8">
        <f t="shared" si="21"/>
        <v>81.21858904456313</v>
      </c>
      <c r="G154" s="8">
        <f t="shared" si="19"/>
        <v>81.36467933253793</v>
      </c>
      <c r="H154" s="8">
        <f t="shared" si="20"/>
        <v>-1.563434463122875</v>
      </c>
      <c r="J154" s="8">
        <f t="shared" si="14"/>
        <v>82.67949192431124</v>
      </c>
      <c r="K154" s="8">
        <f t="shared" si="15"/>
        <v>100.00000000000006</v>
      </c>
      <c r="L154" s="8">
        <f t="shared" si="16"/>
        <v>1.0201944003424805E-16</v>
      </c>
      <c r="M154" s="10">
        <f t="shared" si="13"/>
        <v>0.8202411907401663</v>
      </c>
    </row>
    <row r="155" spans="1:13" ht="13.5">
      <c r="A155">
        <v>151</v>
      </c>
      <c r="B155" s="8">
        <f t="shared" si="17"/>
        <v>82.02411907401667</v>
      </c>
      <c r="D155" s="9">
        <f t="shared" si="18"/>
        <v>86.60606174224581</v>
      </c>
      <c r="F155" s="8">
        <f t="shared" si="21"/>
        <v>79.80124486941506</v>
      </c>
      <c r="G155" s="8">
        <f t="shared" si="19"/>
        <v>80.02353228987522</v>
      </c>
      <c r="H155" s="8">
        <f t="shared" si="20"/>
        <v>-1.5412057210768586</v>
      </c>
      <c r="J155" s="8">
        <f t="shared" si="14"/>
        <v>82.02411907401668</v>
      </c>
      <c r="K155" s="8">
        <f t="shared" si="15"/>
        <v>100.00000000000006</v>
      </c>
      <c r="L155" s="8">
        <f t="shared" si="16"/>
        <v>9.181749603082324E-17</v>
      </c>
      <c r="M155" s="10">
        <f t="shared" si="13"/>
        <v>0.8145632290866422</v>
      </c>
    </row>
    <row r="156" spans="1:13" ht="13.5">
      <c r="A156">
        <v>152</v>
      </c>
      <c r="B156" s="8">
        <f t="shared" si="17"/>
        <v>81.45632290866426</v>
      </c>
      <c r="D156" s="9">
        <f t="shared" si="18"/>
        <v>85.68967320859998</v>
      </c>
      <c r="F156" s="8">
        <f t="shared" si="21"/>
        <v>78.48232656879836</v>
      </c>
      <c r="G156" s="8">
        <f t="shared" si="19"/>
        <v>78.77972620278496</v>
      </c>
      <c r="H156" s="8">
        <f t="shared" si="20"/>
        <v>-1.511465757678199</v>
      </c>
      <c r="J156" s="8">
        <f t="shared" si="14"/>
        <v>81.45632290866428</v>
      </c>
      <c r="K156" s="8">
        <f t="shared" si="15"/>
        <v>100.00000000000006</v>
      </c>
      <c r="L156" s="8">
        <f t="shared" si="16"/>
        <v>8.263574642774092E-17</v>
      </c>
      <c r="M156" s="10">
        <f t="shared" si="13"/>
        <v>0.8097886967409689</v>
      </c>
    </row>
    <row r="157" spans="1:13" ht="13.5">
      <c r="A157">
        <v>153</v>
      </c>
      <c r="B157" s="8">
        <f t="shared" si="17"/>
        <v>80.97886967409693</v>
      </c>
      <c r="D157" s="9">
        <f t="shared" si="18"/>
        <v>84.84300314861284</v>
      </c>
      <c r="F157" s="8">
        <f t="shared" si="21"/>
        <v>77.26826044510676</v>
      </c>
      <c r="G157" s="8">
        <f t="shared" si="19"/>
        <v>77.63932136800578</v>
      </c>
      <c r="H157" s="8">
        <f t="shared" si="20"/>
        <v>-1.4743596653882967</v>
      </c>
      <c r="J157" s="8">
        <f t="shared" si="14"/>
        <v>80.97886967409693</v>
      </c>
      <c r="K157" s="8">
        <f t="shared" si="15"/>
        <v>100.00000000000006</v>
      </c>
      <c r="L157" s="8">
        <f t="shared" si="16"/>
        <v>7.437217178496683E-17</v>
      </c>
      <c r="M157" s="10">
        <f t="shared" si="13"/>
        <v>0.8059408547448004</v>
      </c>
    </row>
    <row r="158" spans="1:13" ht="13.5">
      <c r="A158">
        <v>154</v>
      </c>
      <c r="B158" s="8">
        <f t="shared" si="17"/>
        <v>80.59408547448007</v>
      </c>
      <c r="D158" s="9">
        <f t="shared" si="18"/>
        <v>84.07017645370966</v>
      </c>
      <c r="F158" s="8">
        <f t="shared" si="21"/>
        <v>76.16496170261749</v>
      </c>
      <c r="G158" s="8">
        <f t="shared" si="19"/>
        <v>76.60787407980375</v>
      </c>
      <c r="H158" s="8">
        <f t="shared" si="20"/>
        <v>-1.4300684276696702</v>
      </c>
      <c r="J158" s="8">
        <f t="shared" si="14"/>
        <v>80.59408547448008</v>
      </c>
      <c r="K158" s="8">
        <f t="shared" si="15"/>
        <v>100.00000000000006</v>
      </c>
      <c r="L158" s="8">
        <f t="shared" si="16"/>
        <v>6.693495460647015E-17</v>
      </c>
      <c r="M158" s="10">
        <f aca="true" t="shared" si="22" ref="M158:M221">(B69/$K$94+B159/AVERAGE($B$95:$B$184))/2</f>
        <v>0.803038449397558</v>
      </c>
    </row>
    <row r="159" spans="1:13" ht="13.5">
      <c r="A159">
        <v>155</v>
      </c>
      <c r="B159" s="8">
        <f t="shared" si="17"/>
        <v>80.30384493975583</v>
      </c>
      <c r="D159" s="9">
        <f t="shared" si="18"/>
        <v>83.37495825786375</v>
      </c>
      <c r="F159" s="8">
        <f t="shared" si="21"/>
        <v>75.17780565213408</v>
      </c>
      <c r="G159" s="8">
        <f t="shared" si="19"/>
        <v>75.69040958089627</v>
      </c>
      <c r="H159" s="8">
        <f t="shared" si="20"/>
        <v>-1.378808034793451</v>
      </c>
      <c r="J159" s="8">
        <f aca="true" t="shared" si="23" ref="J159:J222">(K158+L158)*M69</f>
        <v>80.30384493975585</v>
      </c>
      <c r="K159" s="8">
        <f aca="true" t="shared" si="24" ref="K159:K222">$K$1*B159/M69+(1-$K$1)*(K158+L158)</f>
        <v>100.00000000000006</v>
      </c>
      <c r="L159" s="8">
        <f aca="true" t="shared" si="25" ref="L159:L222">$K$2*(K159-K158)+(1-$K$2)*L158</f>
        <v>6.024145914582314E-17</v>
      </c>
      <c r="M159" s="10">
        <f t="shared" si="22"/>
        <v>0.801095620926345</v>
      </c>
    </row>
    <row r="160" spans="1:13" ht="13.5">
      <c r="A160">
        <v>156</v>
      </c>
      <c r="B160" s="8">
        <f t="shared" si="17"/>
        <v>80.10956209263453</v>
      </c>
      <c r="D160" s="9">
        <f t="shared" si="18"/>
        <v>82.76073559424216</v>
      </c>
      <c r="F160" s="8">
        <f t="shared" si="21"/>
        <v>74.31160154610282</v>
      </c>
      <c r="G160" s="8">
        <f t="shared" si="19"/>
        <v>74.891397600756</v>
      </c>
      <c r="H160" s="8">
        <f t="shared" si="20"/>
        <v>-1.3208284293281338</v>
      </c>
      <c r="J160" s="8">
        <f t="shared" si="23"/>
        <v>80.10956209263455</v>
      </c>
      <c r="K160" s="8">
        <f t="shared" si="24"/>
        <v>100.00000000000006</v>
      </c>
      <c r="L160" s="8">
        <f t="shared" si="25"/>
        <v>5.421731323124083E-17</v>
      </c>
      <c r="M160" s="10">
        <f t="shared" si="22"/>
        <v>0.8001218345961805</v>
      </c>
    </row>
    <row r="161" spans="1:13" ht="13.5">
      <c r="A161">
        <v>157</v>
      </c>
      <c r="B161" s="8">
        <f t="shared" si="17"/>
        <v>80.01218345961809</v>
      </c>
      <c r="D161" s="9">
        <f t="shared" si="18"/>
        <v>82.23050089392065</v>
      </c>
      <c r="F161" s="8">
        <f t="shared" si="21"/>
        <v>73.57056917142786</v>
      </c>
      <c r="G161" s="8">
        <f t="shared" si="19"/>
        <v>74.21473060024688</v>
      </c>
      <c r="H161" s="8">
        <f t="shared" si="20"/>
        <v>-1.2564122864462317</v>
      </c>
      <c r="J161" s="8">
        <f t="shared" si="23"/>
        <v>80.01218345961809</v>
      </c>
      <c r="K161" s="8">
        <f t="shared" si="24"/>
        <v>100.00000000000006</v>
      </c>
      <c r="L161" s="8">
        <f t="shared" si="25"/>
        <v>4.8795581908116744E-17</v>
      </c>
      <c r="M161" s="10">
        <f t="shared" si="22"/>
        <v>0.8001218345961805</v>
      </c>
    </row>
    <row r="162" spans="1:13" ht="13.5">
      <c r="A162">
        <v>158</v>
      </c>
      <c r="B162" s="8">
        <f t="shared" si="17"/>
        <v>80.01218345961809</v>
      </c>
      <c r="D162" s="9">
        <f t="shared" si="18"/>
        <v>81.78683740706015</v>
      </c>
      <c r="F162" s="8">
        <f t="shared" si="21"/>
        <v>72.95831831380065</v>
      </c>
      <c r="G162" s="8">
        <f t="shared" si="19"/>
        <v>73.6637048283824</v>
      </c>
      <c r="H162" s="8">
        <f t="shared" si="20"/>
        <v>-1.1858736349880574</v>
      </c>
      <c r="J162" s="8">
        <f t="shared" si="23"/>
        <v>80.01218345961809</v>
      </c>
      <c r="K162" s="8">
        <f t="shared" si="24"/>
        <v>100.00000000000006</v>
      </c>
      <c r="L162" s="8">
        <f t="shared" si="25"/>
        <v>4.391602371730507E-17</v>
      </c>
      <c r="M162" s="10">
        <f t="shared" si="22"/>
        <v>0.801095620926345</v>
      </c>
    </row>
    <row r="163" spans="1:13" ht="13.5">
      <c r="A163">
        <v>159</v>
      </c>
      <c r="B163" s="8">
        <f t="shared" si="17"/>
        <v>80.10956209263453</v>
      </c>
      <c r="D163" s="9">
        <f t="shared" si="18"/>
        <v>81.43190661757174</v>
      </c>
      <c r="F163" s="8">
        <f t="shared" si="21"/>
        <v>72.47783119339434</v>
      </c>
      <c r="G163" s="8">
        <f t="shared" si="19"/>
        <v>73.24100428331836</v>
      </c>
      <c r="H163" s="8">
        <f t="shared" si="20"/>
        <v>-1.109556325995655</v>
      </c>
      <c r="J163" s="8">
        <f t="shared" si="23"/>
        <v>80.10956209263455</v>
      </c>
      <c r="K163" s="8">
        <f t="shared" si="24"/>
        <v>100.00000000000006</v>
      </c>
      <c r="L163" s="8">
        <f t="shared" si="25"/>
        <v>3.9524421345574565E-17</v>
      </c>
      <c r="M163" s="10">
        <f t="shared" si="22"/>
        <v>0.803038449397558</v>
      </c>
    </row>
    <row r="164" spans="1:13" ht="13.5">
      <c r="A164">
        <v>160</v>
      </c>
      <c r="B164" s="8">
        <f t="shared" si="17"/>
        <v>80.30384493975583</v>
      </c>
      <c r="D164" s="9">
        <f t="shared" si="18"/>
        <v>81.1674377125843</v>
      </c>
      <c r="F164" s="8">
        <f t="shared" si="21"/>
        <v>72.1314479573227</v>
      </c>
      <c r="G164" s="8">
        <f t="shared" si="19"/>
        <v>72.94868765556603</v>
      </c>
      <c r="H164" s="8">
        <f t="shared" si="20"/>
        <v>-1.0278323561713223</v>
      </c>
      <c r="J164" s="8">
        <f t="shared" si="23"/>
        <v>80.30384493975585</v>
      </c>
      <c r="K164" s="8">
        <f t="shared" si="24"/>
        <v>100.00000000000006</v>
      </c>
      <c r="L164" s="8">
        <f t="shared" si="25"/>
        <v>3.557197921101711E-17</v>
      </c>
      <c r="M164" s="10">
        <f t="shared" si="22"/>
        <v>0.8059408547448004</v>
      </c>
    </row>
    <row r="165" spans="1:13" ht="13.5">
      <c r="A165">
        <v>161</v>
      </c>
      <c r="B165" s="8">
        <f t="shared" si="17"/>
        <v>80.59408547448007</v>
      </c>
      <c r="D165" s="9">
        <f t="shared" si="18"/>
        <v>80.99471915801861</v>
      </c>
      <c r="F165" s="8">
        <f t="shared" si="21"/>
        <v>71.92085529939472</v>
      </c>
      <c r="G165" s="8">
        <f t="shared" si="19"/>
        <v>72.78817831690324</v>
      </c>
      <c r="H165" s="8">
        <f t="shared" si="20"/>
        <v>-0.9411000544204692</v>
      </c>
      <c r="J165" s="8">
        <f t="shared" si="23"/>
        <v>80.59408547448008</v>
      </c>
      <c r="K165" s="8">
        <f t="shared" si="24"/>
        <v>100.00000000000006</v>
      </c>
      <c r="L165" s="8">
        <f t="shared" si="25"/>
        <v>3.20147812899154E-17</v>
      </c>
      <c r="M165" s="10">
        <f t="shared" si="22"/>
        <v>0.8097886967409689</v>
      </c>
    </row>
    <row r="166" spans="1:13" ht="13.5">
      <c r="A166">
        <v>162</v>
      </c>
      <c r="B166" s="8">
        <f t="shared" si="17"/>
        <v>80.97886967409693</v>
      </c>
      <c r="D166" s="9">
        <f t="shared" si="18"/>
        <v>80.91459242131091</v>
      </c>
      <c r="F166" s="8">
        <f t="shared" si="21"/>
        <v>71.84707826248277</v>
      </c>
      <c r="G166" s="8">
        <f t="shared" si="19"/>
        <v>72.76025740364419</v>
      </c>
      <c r="H166" s="8">
        <f t="shared" si="20"/>
        <v>-0.8497821403043274</v>
      </c>
      <c r="J166" s="8">
        <f t="shared" si="23"/>
        <v>80.97886967409693</v>
      </c>
      <c r="K166" s="8">
        <f t="shared" si="24"/>
        <v>100.00000000000006</v>
      </c>
      <c r="L166" s="8">
        <f t="shared" si="25"/>
        <v>2.881330316092386E-17</v>
      </c>
      <c r="M166" s="10">
        <f t="shared" si="22"/>
        <v>0.8145632290866421</v>
      </c>
    </row>
    <row r="167" spans="1:13" ht="13.5">
      <c r="A167">
        <v>163</v>
      </c>
      <c r="B167" s="8">
        <f t="shared" si="17"/>
        <v>81.45632290866425</v>
      </c>
      <c r="D167" s="9">
        <f t="shared" si="18"/>
        <v>80.92744787186813</v>
      </c>
      <c r="F167" s="8">
        <f t="shared" si="21"/>
        <v>71.91047526333986</v>
      </c>
      <c r="G167" s="8">
        <f t="shared" si="19"/>
        <v>72.8650600278723</v>
      </c>
      <c r="H167" s="8">
        <f t="shared" si="20"/>
        <v>-0.7543236638510833</v>
      </c>
      <c r="J167" s="8">
        <f t="shared" si="23"/>
        <v>81.45632290866426</v>
      </c>
      <c r="K167" s="8">
        <f t="shared" si="24"/>
        <v>100.00000000000006</v>
      </c>
      <c r="L167" s="8">
        <f t="shared" si="25"/>
        <v>2.5931972844831476E-17</v>
      </c>
      <c r="M167" s="10">
        <f t="shared" si="22"/>
        <v>0.8202411907401661</v>
      </c>
    </row>
    <row r="168" spans="1:13" ht="13.5">
      <c r="A168">
        <v>164</v>
      </c>
      <c r="B168" s="8">
        <f t="shared" si="17"/>
        <v>82.02411907401664</v>
      </c>
      <c r="D168" s="9">
        <f t="shared" si="18"/>
        <v>81.03322287922735</v>
      </c>
      <c r="F168" s="8">
        <f t="shared" si="21"/>
        <v>72.11073636402122</v>
      </c>
      <c r="G168" s="8">
        <f t="shared" si="19"/>
        <v>73.10207463502077</v>
      </c>
      <c r="H168" s="8">
        <f t="shared" si="20"/>
        <v>-0.6551898367511283</v>
      </c>
      <c r="J168" s="8">
        <f t="shared" si="23"/>
        <v>82.02411907401665</v>
      </c>
      <c r="K168" s="8">
        <f t="shared" si="24"/>
        <v>100.00000000000006</v>
      </c>
      <c r="L168" s="8">
        <f t="shared" si="25"/>
        <v>2.3338775560348327E-17</v>
      </c>
      <c r="M168" s="10">
        <f t="shared" si="22"/>
        <v>0.8267949192431119</v>
      </c>
    </row>
    <row r="169" spans="1:13" ht="13.5">
      <c r="A169">
        <v>165</v>
      </c>
      <c r="B169" s="8">
        <f t="shared" si="17"/>
        <v>82.67949192431122</v>
      </c>
      <c r="D169" s="9">
        <f t="shared" si="18"/>
        <v>81.2314021181852</v>
      </c>
      <c r="F169" s="8">
        <f t="shared" si="21"/>
        <v>72.44688479826964</v>
      </c>
      <c r="G169" s="8">
        <f t="shared" si="19"/>
        <v>73.47014551087379</v>
      </c>
      <c r="H169" s="8">
        <f t="shared" si="20"/>
        <v>-0.5528637654907134</v>
      </c>
      <c r="J169" s="8">
        <f t="shared" si="23"/>
        <v>82.67949192431124</v>
      </c>
      <c r="K169" s="8">
        <f t="shared" si="24"/>
        <v>100.00000000000006</v>
      </c>
      <c r="L169" s="8">
        <f t="shared" si="25"/>
        <v>2.1004898004313494E-17</v>
      </c>
      <c r="M169" s="10">
        <f t="shared" si="22"/>
        <v>0.8341924854889913</v>
      </c>
    </row>
    <row r="170" spans="1:13" ht="13.5">
      <c r="A170">
        <v>166</v>
      </c>
      <c r="B170" s="8">
        <f t="shared" si="17"/>
        <v>83.41924854889916</v>
      </c>
      <c r="D170" s="9">
        <f t="shared" si="18"/>
        <v>81.52102007941042</v>
      </c>
      <c r="F170" s="8">
        <f t="shared" si="21"/>
        <v>72.91728174538308</v>
      </c>
      <c r="G170" s="8">
        <f t="shared" si="19"/>
        <v>73.96747842573468</v>
      </c>
      <c r="H170" s="8">
        <f t="shared" si="20"/>
        <v>-0.4478440974555529</v>
      </c>
      <c r="J170" s="8">
        <f t="shared" si="23"/>
        <v>83.41924854889918</v>
      </c>
      <c r="K170" s="8">
        <f t="shared" si="24"/>
        <v>100.00000000000006</v>
      </c>
      <c r="L170" s="8">
        <f t="shared" si="25"/>
        <v>1.8904408203882144E-17</v>
      </c>
      <c r="M170" s="10">
        <f t="shared" si="22"/>
        <v>0.8423978492786554</v>
      </c>
    </row>
    <row r="171" spans="1:13" ht="13.5">
      <c r="A171">
        <v>167</v>
      </c>
      <c r="B171" s="8">
        <f t="shared" si="17"/>
        <v>84.23978492786557</v>
      </c>
      <c r="D171" s="9">
        <f t="shared" si="18"/>
        <v>81.90066577330818</v>
      </c>
      <c r="F171" s="8">
        <f t="shared" si="21"/>
        <v>73.51963432827912</v>
      </c>
      <c r="G171" s="8">
        <f t="shared" si="19"/>
        <v>74.59164938823777</v>
      </c>
      <c r="H171" s="8">
        <f t="shared" si="20"/>
        <v>-0.34064259145968895</v>
      </c>
      <c r="J171" s="8">
        <f t="shared" si="23"/>
        <v>84.23978492786559</v>
      </c>
      <c r="K171" s="8">
        <f t="shared" si="24"/>
        <v>100.00000000000006</v>
      </c>
      <c r="L171" s="8">
        <f t="shared" si="25"/>
        <v>1.701396738349393E-17</v>
      </c>
      <c r="M171" s="10">
        <f t="shared" si="22"/>
        <v>0.8513710349045207</v>
      </c>
    </row>
    <row r="172" spans="1:13" ht="13.5">
      <c r="A172">
        <v>168</v>
      </c>
      <c r="B172" s="8">
        <f t="shared" si="17"/>
        <v>85.13710349045212</v>
      </c>
      <c r="D172" s="9">
        <f t="shared" si="18"/>
        <v>82.36848960421966</v>
      </c>
      <c r="F172" s="8">
        <f t="shared" si="21"/>
        <v>74.25100679677809</v>
      </c>
      <c r="G172" s="8">
        <f t="shared" si="19"/>
        <v>75.33961646614549</v>
      </c>
      <c r="H172" s="8">
        <f t="shared" si="20"/>
        <v>-0.23178162452294837</v>
      </c>
      <c r="J172" s="8">
        <f t="shared" si="23"/>
        <v>85.13710349045212</v>
      </c>
      <c r="K172" s="8">
        <f t="shared" si="24"/>
        <v>100.00000000000006</v>
      </c>
      <c r="L172" s="8">
        <f t="shared" si="25"/>
        <v>1.5312570645144536E-17</v>
      </c>
      <c r="M172" s="10">
        <f t="shared" si="22"/>
        <v>0.8610683259082001</v>
      </c>
    </row>
    <row r="173" spans="1:13" ht="13.5">
      <c r="A173">
        <v>169</v>
      </c>
      <c r="B173" s="8">
        <f t="shared" si="17"/>
        <v>86.10683259082005</v>
      </c>
      <c r="D173" s="9">
        <f t="shared" si="18"/>
        <v>82.92221238146615</v>
      </c>
      <c r="F173" s="8">
        <f t="shared" si="21"/>
        <v>75.10783484162253</v>
      </c>
      <c r="G173" s="8">
        <f t="shared" si="19"/>
        <v>76.2077346165423</v>
      </c>
      <c r="H173" s="8">
        <f t="shared" si="20"/>
        <v>-0.12179164703097248</v>
      </c>
      <c r="J173" s="8">
        <f t="shared" si="23"/>
        <v>86.10683259082006</v>
      </c>
      <c r="K173" s="8">
        <f t="shared" si="24"/>
        <v>100.00000000000006</v>
      </c>
      <c r="L173" s="8">
        <f t="shared" si="25"/>
        <v>1.3781313580630083E-17</v>
      </c>
      <c r="M173" s="10">
        <f t="shared" si="22"/>
        <v>0.8714424780626917</v>
      </c>
    </row>
    <row r="174" spans="1:13" ht="13.5">
      <c r="A174">
        <v>170</v>
      </c>
      <c r="B174" s="8">
        <f t="shared" si="17"/>
        <v>87.14424780626922</v>
      </c>
      <c r="D174" s="9">
        <f t="shared" si="18"/>
        <v>83.55913642333692</v>
      </c>
      <c r="F174" s="8">
        <f t="shared" si="21"/>
        <v>76.08594296951132</v>
      </c>
      <c r="G174" s="8">
        <f t="shared" si="19"/>
        <v>77.19177345318712</v>
      </c>
      <c r="H174" s="8">
        <f t="shared" si="20"/>
        <v>-0.011208598663392424</v>
      </c>
      <c r="J174" s="8">
        <f t="shared" si="23"/>
        <v>87.14424780626922</v>
      </c>
      <c r="K174" s="8">
        <f t="shared" si="24"/>
        <v>100.00000000000006</v>
      </c>
      <c r="L174" s="8">
        <f t="shared" si="25"/>
        <v>1.2403182222567074E-17</v>
      </c>
      <c r="M174" s="10">
        <f t="shared" si="22"/>
        <v>0.8824429495415049</v>
      </c>
    </row>
    <row r="175" spans="1:13" ht="13.5">
      <c r="A175">
        <v>171</v>
      </c>
      <c r="B175" s="8">
        <f t="shared" si="17"/>
        <v>88.24429495415053</v>
      </c>
      <c r="D175" s="9">
        <f t="shared" si="18"/>
        <v>84.27615869992339</v>
      </c>
      <c r="F175" s="8">
        <f t="shared" si="21"/>
        <v>77.18056485452374</v>
      </c>
      <c r="G175" s="8">
        <f t="shared" si="19"/>
        <v>78.28693786448642</v>
      </c>
      <c r="H175" s="8">
        <f t="shared" si="20"/>
        <v>0.09942870233287619</v>
      </c>
      <c r="J175" s="8">
        <f t="shared" si="23"/>
        <v>88.24429495415055</v>
      </c>
      <c r="K175" s="8">
        <f t="shared" si="24"/>
        <v>100.00000000000006</v>
      </c>
      <c r="L175" s="8">
        <f t="shared" si="25"/>
        <v>1.1162864000310367E-17</v>
      </c>
      <c r="M175" s="10">
        <f t="shared" si="22"/>
        <v>0.8940161471533584</v>
      </c>
    </row>
    <row r="176" spans="1:13" ht="13.5">
      <c r="A176">
        <v>172</v>
      </c>
      <c r="B176" s="8">
        <f t="shared" si="17"/>
        <v>89.40161471533588</v>
      </c>
      <c r="D176" s="9">
        <f t="shared" si="18"/>
        <v>85.06978595076882</v>
      </c>
      <c r="F176" s="8">
        <f t="shared" si="21"/>
        <v>78.38636656681929</v>
      </c>
      <c r="G176" s="8">
        <f t="shared" si="19"/>
        <v>79.48789138167095</v>
      </c>
      <c r="H176" s="8">
        <f t="shared" si="20"/>
        <v>0.20958118381804158</v>
      </c>
      <c r="J176" s="8">
        <f t="shared" si="23"/>
        <v>89.4016147153359</v>
      </c>
      <c r="K176" s="8">
        <f t="shared" si="24"/>
        <v>100.00000000000006</v>
      </c>
      <c r="L176" s="8">
        <f t="shared" si="25"/>
        <v>1.004657760027933E-17</v>
      </c>
      <c r="M176" s="10">
        <f t="shared" si="22"/>
        <v>0.9061056874428214</v>
      </c>
    </row>
    <row r="177" spans="1:13" ht="13.5">
      <c r="A177">
        <v>173</v>
      </c>
      <c r="B177" s="8">
        <f t="shared" si="17"/>
        <v>90.61056874428218</v>
      </c>
      <c r="D177" s="9">
        <f t="shared" si="18"/>
        <v>85.93615170368224</v>
      </c>
      <c r="F177" s="8">
        <f t="shared" si="21"/>
        <v>79.697472565489</v>
      </c>
      <c r="G177" s="8">
        <f t="shared" si="19"/>
        <v>80.78878218336831</v>
      </c>
      <c r="H177" s="8">
        <f t="shared" si="20"/>
        <v>0.31871214560597383</v>
      </c>
      <c r="J177" s="8">
        <f t="shared" si="23"/>
        <v>90.61056874428219</v>
      </c>
      <c r="K177" s="8">
        <f t="shared" si="24"/>
        <v>100.00000000000006</v>
      </c>
      <c r="L177" s="8">
        <f t="shared" si="25"/>
        <v>9.041919840251398E-18</v>
      </c>
      <c r="M177" s="10">
        <f t="shared" si="22"/>
        <v>0.9186526713848395</v>
      </c>
    </row>
    <row r="178" spans="1:13" ht="13.5">
      <c r="A178">
        <v>174</v>
      </c>
      <c r="B178" s="8">
        <f t="shared" si="17"/>
        <v>91.86526713848397</v>
      </c>
      <c r="D178" s="9">
        <f t="shared" si="18"/>
        <v>86.87103511180223</v>
      </c>
      <c r="F178" s="8">
        <f t="shared" si="21"/>
        <v>81.10749432897428</v>
      </c>
      <c r="G178" s="8">
        <f t="shared" si="19"/>
        <v>82.18327160992526</v>
      </c>
      <c r="H178" s="8">
        <f t="shared" si="20"/>
        <v>0.4262898737010709</v>
      </c>
      <c r="J178" s="8">
        <f t="shared" si="23"/>
        <v>91.865267138484</v>
      </c>
      <c r="K178" s="8">
        <f t="shared" si="24"/>
        <v>100.00000000000006</v>
      </c>
      <c r="L178" s="8">
        <f t="shared" si="25"/>
        <v>8.137727856226259E-18</v>
      </c>
      <c r="M178" s="10">
        <f t="shared" si="22"/>
        <v>0.9315959713348657</v>
      </c>
    </row>
    <row r="179" spans="1:13" ht="13.5">
      <c r="A179">
        <v>175</v>
      </c>
      <c r="B179" s="8">
        <f t="shared" si="17"/>
        <v>93.15959713348659</v>
      </c>
      <c r="D179" s="9">
        <f t="shared" si="18"/>
        <v>87.8698815171386</v>
      </c>
      <c r="F179" s="8">
        <f t="shared" si="21"/>
        <v>82.60956148362632</v>
      </c>
      <c r="G179" s="8">
        <f t="shared" si="19"/>
        <v>83.66456504861236</v>
      </c>
      <c r="H179" s="8">
        <f t="shared" si="20"/>
        <v>0.5317902301996742</v>
      </c>
      <c r="J179" s="8">
        <f t="shared" si="23"/>
        <v>93.15959713348663</v>
      </c>
      <c r="K179" s="8">
        <f t="shared" si="24"/>
        <v>100.00000000000006</v>
      </c>
      <c r="L179" s="8">
        <f t="shared" si="25"/>
        <v>7.323955070603633E-18</v>
      </c>
      <c r="M179" s="10">
        <f t="shared" si="22"/>
        <v>0.9448725288365997</v>
      </c>
    </row>
    <row r="180" spans="1:13" ht="13.5">
      <c r="A180">
        <v>176</v>
      </c>
      <c r="B180" s="8">
        <f t="shared" si="17"/>
        <v>94.48725288366</v>
      </c>
      <c r="D180" s="9">
        <f t="shared" si="18"/>
        <v>88.9278246404082</v>
      </c>
      <c r="F180" s="8">
        <f t="shared" si="21"/>
        <v>84.19635527881204</v>
      </c>
      <c r="G180" s="8">
        <f t="shared" si="19"/>
        <v>85.22544503929684</v>
      </c>
      <c r="H180" s="8">
        <f t="shared" si="20"/>
        <v>0.6346992062481551</v>
      </c>
      <c r="J180" s="8">
        <f t="shared" si="23"/>
        <v>94.48725288366002</v>
      </c>
      <c r="K180" s="8">
        <f t="shared" si="24"/>
        <v>100.00000000000006</v>
      </c>
      <c r="L180" s="8">
        <f t="shared" si="25"/>
        <v>6.59155956354327E-18</v>
      </c>
      <c r="M180" s="10">
        <f t="shared" si="22"/>
        <v>0.9584176618364477</v>
      </c>
    </row>
    <row r="181" spans="1:13" ht="13.5">
      <c r="A181">
        <v>177</v>
      </c>
      <c r="B181" s="8">
        <f t="shared" si="17"/>
        <v>95.84176618364482</v>
      </c>
      <c r="D181" s="9">
        <f t="shared" si="18"/>
        <v>90.03971028905856</v>
      </c>
      <c r="F181" s="8">
        <f t="shared" si="21"/>
        <v>85.860144245545</v>
      </c>
      <c r="G181" s="8">
        <f t="shared" si="19"/>
        <v>86.85830643935499</v>
      </c>
      <c r="H181" s="8">
        <f t="shared" si="20"/>
        <v>0.7345154256291543</v>
      </c>
      <c r="J181" s="8">
        <f t="shared" si="23"/>
        <v>95.84176618364482</v>
      </c>
      <c r="K181" s="8">
        <f t="shared" si="24"/>
        <v>100.00000000000006</v>
      </c>
      <c r="L181" s="8">
        <f t="shared" si="25"/>
        <v>5.932403607188943E-18</v>
      </c>
      <c r="M181" s="10">
        <f t="shared" si="22"/>
        <v>0.9721653798079866</v>
      </c>
    </row>
    <row r="182" spans="1:13" ht="13.5">
      <c r="A182">
        <v>178</v>
      </c>
      <c r="B182" s="8">
        <f t="shared" si="17"/>
        <v>97.21653798079872</v>
      </c>
      <c r="D182" s="9">
        <f t="shared" si="18"/>
        <v>91.20012146797582</v>
      </c>
      <c r="F182" s="8">
        <f t="shared" si="21"/>
        <v>87.59282186498415</v>
      </c>
      <c r="G182" s="8">
        <f t="shared" si="19"/>
        <v>88.5551934765656</v>
      </c>
      <c r="H182" s="8">
        <f t="shared" si="20"/>
        <v>0.8307525867873005</v>
      </c>
      <c r="J182" s="8">
        <f t="shared" si="23"/>
        <v>97.2165379807987</v>
      </c>
      <c r="K182" s="8">
        <f t="shared" si="24"/>
        <v>100.00000000000006</v>
      </c>
      <c r="L182" s="8">
        <f t="shared" si="25"/>
        <v>5.3391632464700484E-18</v>
      </c>
      <c r="M182" s="10">
        <f t="shared" si="22"/>
        <v>0.9860487052511746</v>
      </c>
    </row>
    <row r="183" spans="1:13" ht="13.5">
      <c r="A183">
        <v>179</v>
      </c>
      <c r="B183" s="8">
        <f t="shared" si="17"/>
        <v>98.6048705251175</v>
      </c>
      <c r="D183" s="9">
        <f t="shared" si="18"/>
        <v>92.4034047705404</v>
      </c>
      <c r="F183" s="8">
        <f t="shared" si="21"/>
        <v>89.3859460633529</v>
      </c>
      <c r="G183" s="8">
        <f t="shared" si="19"/>
        <v>90.30783850952938</v>
      </c>
      <c r="H183" s="8">
        <f t="shared" si="20"/>
        <v>0.9229418314049475</v>
      </c>
      <c r="J183" s="8">
        <f t="shared" si="23"/>
        <v>98.60487052511752</v>
      </c>
      <c r="K183" s="8">
        <f t="shared" si="24"/>
        <v>100.00000000000006</v>
      </c>
      <c r="L183" s="8">
        <f t="shared" si="25"/>
        <v>4.805246921823044E-18</v>
      </c>
      <c r="M183" s="10">
        <f t="shared" si="22"/>
        <v>0.9999999999999996</v>
      </c>
    </row>
    <row r="184" spans="1:13" ht="13.5">
      <c r="A184">
        <v>180</v>
      </c>
      <c r="B184" s="8">
        <f t="shared" si="17"/>
        <v>99.99999999999999</v>
      </c>
      <c r="D184" s="9">
        <f t="shared" si="18"/>
        <v>93.64369792145582</v>
      </c>
      <c r="F184" s="8">
        <f t="shared" si="21"/>
        <v>91.23078034093432</v>
      </c>
      <c r="G184" s="8">
        <f t="shared" si="19"/>
        <v>92.10770230684089</v>
      </c>
      <c r="H184" s="8">
        <f t="shared" si="20"/>
        <v>1.0106340279956043</v>
      </c>
      <c r="J184" s="8">
        <f t="shared" si="23"/>
        <v>101.39512947488252</v>
      </c>
      <c r="K184" s="8">
        <f t="shared" si="24"/>
        <v>99.86240665778453</v>
      </c>
      <c r="L184" s="8">
        <f t="shared" si="25"/>
        <v>-0.013759334221552419</v>
      </c>
      <c r="M184" s="10">
        <f t="shared" si="22"/>
        <v>1.0139512947488245</v>
      </c>
    </row>
    <row r="185" spans="1:13" ht="13.5">
      <c r="A185">
        <v>181</v>
      </c>
      <c r="B185" s="8">
        <f t="shared" si="17"/>
        <v>101.39512947488248</v>
      </c>
      <c r="D185" s="9">
        <f t="shared" si="18"/>
        <v>94.91495833716466</v>
      </c>
      <c r="F185" s="8">
        <f t="shared" si="21"/>
        <v>93.1183363348365</v>
      </c>
      <c r="G185" s="8">
        <f t="shared" si="19"/>
        <v>93.9460156488411</v>
      </c>
      <c r="H185" s="8">
        <f t="shared" si="20"/>
        <v>1.0934019593960644</v>
      </c>
      <c r="J185" s="8">
        <f t="shared" si="23"/>
        <v>102.62789649850058</v>
      </c>
      <c r="K185" s="8">
        <f t="shared" si="24"/>
        <v>99.7287090572894</v>
      </c>
      <c r="L185" s="8">
        <f t="shared" si="25"/>
        <v>-0.025753160848911133</v>
      </c>
      <c r="M185" s="10">
        <f t="shared" si="22"/>
        <v>1.0278346201920125</v>
      </c>
    </row>
    <row r="186" spans="1:13" ht="13.5">
      <c r="A186">
        <v>182</v>
      </c>
      <c r="B186" s="8">
        <f t="shared" si="17"/>
        <v>102.78346201920131</v>
      </c>
      <c r="D186" s="9">
        <f t="shared" si="18"/>
        <v>96.21099256470823</v>
      </c>
      <c r="F186" s="8">
        <f t="shared" si="21"/>
        <v>95.03941760823716</v>
      </c>
      <c r="G186" s="8">
        <f t="shared" si="19"/>
        <v>95.81382204933358</v>
      </c>
      <c r="H186" s="8">
        <f t="shared" si="20"/>
        <v>1.1708424035057063</v>
      </c>
      <c r="J186" s="8">
        <f t="shared" si="23"/>
        <v>103.84883792443192</v>
      </c>
      <c r="K186" s="8">
        <f t="shared" si="24"/>
        <v>99.60067152907025</v>
      </c>
      <c r="L186" s="8">
        <f t="shared" si="25"/>
        <v>-0.03598159758593388</v>
      </c>
      <c r="M186" s="10">
        <f t="shared" si="22"/>
        <v>1.0415823381635512</v>
      </c>
    </row>
    <row r="187" spans="1:13" ht="13.5">
      <c r="A187">
        <v>183</v>
      </c>
      <c r="B187" s="8">
        <f t="shared" si="17"/>
        <v>104.15823381635516</v>
      </c>
      <c r="D187" s="9">
        <f t="shared" si="18"/>
        <v>97.52548645560685</v>
      </c>
      <c r="F187" s="8">
        <f t="shared" si="21"/>
        <v>96.98466445283928</v>
      </c>
      <c r="G187" s="8">
        <f t="shared" si="19"/>
        <v>97.70202138919088</v>
      </c>
      <c r="H187" s="8">
        <f t="shared" si="20"/>
        <v>1.2425780971408653</v>
      </c>
      <c r="J187" s="8">
        <f t="shared" si="23"/>
        <v>105.05343950457502</v>
      </c>
      <c r="K187" s="8">
        <f t="shared" si="24"/>
        <v>99.47984656301125</v>
      </c>
      <c r="L187" s="8">
        <f t="shared" si="25"/>
        <v>-0.044465934433240914</v>
      </c>
      <c r="M187" s="10">
        <f t="shared" si="22"/>
        <v>1.055127471163399</v>
      </c>
    </row>
    <row r="188" spans="1:13" ht="13.5">
      <c r="A188">
        <v>184</v>
      </c>
      <c r="B188" s="8">
        <f t="shared" si="17"/>
        <v>105.51274711633995</v>
      </c>
      <c r="D188" s="9">
        <f t="shared" si="18"/>
        <v>98.85203592775653</v>
      </c>
      <c r="F188" s="8">
        <f t="shared" si="21"/>
        <v>98.94459948633174</v>
      </c>
      <c r="G188" s="8">
        <f t="shared" si="19"/>
        <v>99.60141424933256</v>
      </c>
      <c r="H188" s="8">
        <f t="shared" si="20"/>
        <v>1.3082595734409477</v>
      </c>
      <c r="J188" s="8">
        <f t="shared" si="23"/>
        <v>106.23716125542369</v>
      </c>
      <c r="K188" s="8">
        <f t="shared" si="24"/>
        <v>99.36757723963078</v>
      </c>
      <c r="L188" s="8">
        <f t="shared" si="25"/>
        <v>-0.05124627332796421</v>
      </c>
      <c r="M188" s="10">
        <f t="shared" si="22"/>
        <v>1.068404028665133</v>
      </c>
    </row>
    <row r="189" spans="1:13" ht="13.5">
      <c r="A189">
        <v>185</v>
      </c>
      <c r="B189" s="8">
        <f t="shared" si="17"/>
        <v>106.84040286651336</v>
      </c>
      <c r="D189" s="9">
        <f t="shared" si="18"/>
        <v>100.18417816547321</v>
      </c>
      <c r="F189" s="8">
        <f t="shared" si="21"/>
        <v>100.90967382277351</v>
      </c>
      <c r="G189" s="8">
        <f t="shared" si="19"/>
        <v>101.5027467271475</v>
      </c>
      <c r="H189" s="8">
        <f t="shared" si="20"/>
        <v>1.3675668638783463</v>
      </c>
      <c r="J189" s="8">
        <f t="shared" si="23"/>
        <v>107.3954491782706</v>
      </c>
      <c r="K189" s="8">
        <f t="shared" si="24"/>
        <v>99.26500182375358</v>
      </c>
      <c r="L189" s="8">
        <f t="shared" si="25"/>
        <v>-0.056379187582887534</v>
      </c>
      <c r="M189" s="10">
        <f t="shared" si="22"/>
        <v>1.0813473286151594</v>
      </c>
    </row>
    <row r="190" spans="1:13" ht="13.5">
      <c r="A190">
        <v>186</v>
      </c>
      <c r="B190" s="8">
        <f t="shared" si="17"/>
        <v>108.13473286151597</v>
      </c>
      <c r="D190" s="9">
        <f t="shared" si="18"/>
        <v>101.51542310568125</v>
      </c>
      <c r="F190" s="8">
        <f t="shared" si="21"/>
        <v>102.87031359102585</v>
      </c>
      <c r="G190" s="8">
        <f t="shared" si="19"/>
        <v>103.39675551807485</v>
      </c>
      <c r="H190" s="8">
        <f t="shared" si="20"/>
        <v>1.4202110565832475</v>
      </c>
      <c r="J190" s="8">
        <f t="shared" si="23"/>
        <v>108.52374805833838</v>
      </c>
      <c r="K190" s="8">
        <f t="shared" si="24"/>
        <v>99.17306022466926</v>
      </c>
      <c r="L190" s="8">
        <f t="shared" si="25"/>
        <v>-0.05993542873303098</v>
      </c>
      <c r="M190" s="10">
        <f t="shared" si="22"/>
        <v>1.0938943125571776</v>
      </c>
    </row>
    <row r="191" spans="1:13" ht="13.5">
      <c r="A191">
        <v>187</v>
      </c>
      <c r="B191" s="8">
        <f t="shared" si="17"/>
        <v>109.38943125571784</v>
      </c>
      <c r="D191" s="9">
        <f t="shared" si="18"/>
        <v>102.8392850568482</v>
      </c>
      <c r="F191" s="8">
        <f t="shared" si="21"/>
        <v>104.8169665746581</v>
      </c>
      <c r="G191" s="8">
        <f t="shared" si="19"/>
        <v>105.27421304276407</v>
      </c>
      <c r="H191" s="8">
        <f t="shared" si="20"/>
        <v>1.465935703393845</v>
      </c>
      <c r="J191" s="8">
        <f t="shared" si="23"/>
        <v>109.61751562947944</v>
      </c>
      <c r="K191" s="8">
        <f t="shared" si="24"/>
        <v>99.09250203791183</v>
      </c>
      <c r="L191" s="8">
        <f t="shared" si="25"/>
        <v>-0.061997704535470786</v>
      </c>
      <c r="M191" s="10">
        <f t="shared" si="22"/>
        <v>1.1059838528466406</v>
      </c>
    </row>
    <row r="192" spans="1:13" ht="13.5">
      <c r="A192">
        <v>188</v>
      </c>
      <c r="B192" s="8">
        <f t="shared" si="17"/>
        <v>110.5983852846641</v>
      </c>
      <c r="D192" s="9">
        <f t="shared" si="18"/>
        <v>104.14931429662212</v>
      </c>
      <c r="F192" s="8">
        <f t="shared" si="21"/>
        <v>106.74014874615791</v>
      </c>
      <c r="G192" s="8">
        <f t="shared" si="19"/>
        <v>107.12597240000854</v>
      </c>
      <c r="H192" s="8">
        <f t="shared" si="20"/>
        <v>1.5045180687789066</v>
      </c>
      <c r="J192" s="8">
        <f t="shared" si="23"/>
        <v>110.6722383282252</v>
      </c>
      <c r="K192" s="8">
        <f t="shared" si="24"/>
        <v>99.0238958972763</v>
      </c>
      <c r="L192" s="8">
        <f t="shared" si="25"/>
        <v>-0.06265854814547607</v>
      </c>
      <c r="M192" s="10">
        <f t="shared" si="22"/>
        <v>1.117557050458494</v>
      </c>
    </row>
    <row r="193" spans="1:13" ht="13.5">
      <c r="A193">
        <v>189</v>
      </c>
      <c r="B193" s="8">
        <f t="shared" si="17"/>
        <v>111.75570504584945</v>
      </c>
      <c r="D193" s="9">
        <f t="shared" si="18"/>
        <v>105.43912849423052</v>
      </c>
      <c r="F193" s="8">
        <f t="shared" si="21"/>
        <v>108.63049046878744</v>
      </c>
      <c r="G193" s="8">
        <f t="shared" si="19"/>
        <v>108.94301192649365</v>
      </c>
      <c r="H193" s="8">
        <f t="shared" si="20"/>
        <v>1.5357702145495278</v>
      </c>
      <c r="J193" s="8">
        <f t="shared" si="23"/>
        <v>111.68344879058479</v>
      </c>
      <c r="K193" s="8">
        <f t="shared" si="24"/>
        <v>98.9676398810231</v>
      </c>
      <c r="L193" s="8">
        <f t="shared" si="25"/>
        <v>-0.062018294956248554</v>
      </c>
      <c r="M193" s="10">
        <f t="shared" si="22"/>
        <v>1.1285575219373074</v>
      </c>
    </row>
    <row r="194" spans="1:13" ht="13.5">
      <c r="A194">
        <v>190</v>
      </c>
      <c r="B194" s="8">
        <f t="shared" si="17"/>
        <v>112.8557521937308</v>
      </c>
      <c r="D194" s="9">
        <f t="shared" si="18"/>
        <v>106.7024438045543</v>
      </c>
      <c r="F194" s="8">
        <f t="shared" si="21"/>
        <v>110.47878214104318</v>
      </c>
      <c r="G194" s="8">
        <f t="shared" si="19"/>
        <v>110.71647914631194</v>
      </c>
      <c r="H194" s="8">
        <f t="shared" si="20"/>
        <v>1.5595399150764035</v>
      </c>
      <c r="J194" s="8">
        <f t="shared" si="23"/>
        <v>112.6467451701091</v>
      </c>
      <c r="K194" s="8">
        <f t="shared" si="24"/>
        <v>98.92397273288069</v>
      </c>
      <c r="L194" s="8">
        <f t="shared" si="25"/>
        <v>-0.06018318027486555</v>
      </c>
      <c r="M194" s="10">
        <f t="shared" si="22"/>
        <v>1.138931674091799</v>
      </c>
    </row>
    <row r="195" spans="1:13" ht="13.5">
      <c r="A195">
        <v>191</v>
      </c>
      <c r="B195" s="8">
        <f t="shared" si="17"/>
        <v>113.89316740917994</v>
      </c>
      <c r="D195" s="9">
        <f t="shared" si="18"/>
        <v>107.9331054823896</v>
      </c>
      <c r="F195" s="8">
        <f t="shared" si="21"/>
        <v>112.27601906138834</v>
      </c>
      <c r="G195" s="8">
        <f t="shared" si="19"/>
        <v>112.4377338961675</v>
      </c>
      <c r="H195" s="8">
        <f t="shared" si="20"/>
        <v>1.5757113985543194</v>
      </c>
      <c r="J195" s="8">
        <f t="shared" si="23"/>
        <v>113.5578122792268</v>
      </c>
      <c r="K195" s="8">
        <f t="shared" si="24"/>
        <v>98.89298567599674</v>
      </c>
      <c r="L195" s="8">
        <f t="shared" si="25"/>
        <v>-0.057263567935773425</v>
      </c>
      <c r="M195" s="10">
        <f t="shared" si="22"/>
        <v>1.1486289650954782</v>
      </c>
    </row>
    <row r="196" spans="1:13" ht="13.5">
      <c r="A196">
        <v>192</v>
      </c>
      <c r="B196" s="8">
        <f t="shared" si="17"/>
        <v>114.86289650954787</v>
      </c>
      <c r="D196" s="9">
        <f t="shared" si="18"/>
        <v>109.12511786774769</v>
      </c>
      <c r="F196" s="8">
        <f t="shared" si="21"/>
        <v>114.01344529472182</v>
      </c>
      <c r="G196" s="8">
        <f t="shared" si="19"/>
        <v>114.09839041620442</v>
      </c>
      <c r="H196" s="8">
        <f t="shared" si="20"/>
        <v>1.5842059107025799</v>
      </c>
      <c r="J196" s="8">
        <f t="shared" si="23"/>
        <v>114.41244448038844</v>
      </c>
      <c r="K196" s="8">
        <f t="shared" si="24"/>
        <v>98.87463461603089</v>
      </c>
      <c r="L196" s="8">
        <f t="shared" si="25"/>
        <v>-0.05337231713878127</v>
      </c>
      <c r="M196" s="10">
        <f t="shared" si="22"/>
        <v>1.1576021507213439</v>
      </c>
    </row>
    <row r="197" spans="1:13" ht="13.5">
      <c r="A197">
        <v>193</v>
      </c>
      <c r="B197" s="8">
        <f aca="true" t="shared" si="26" ref="B197:B260">100+20*SIN(2*PI()*A197/90)</f>
        <v>115.76021507213444</v>
      </c>
      <c r="D197" s="9">
        <f t="shared" si="18"/>
        <v>110.27267359610774</v>
      </c>
      <c r="F197" s="8">
        <f t="shared" si="21"/>
        <v>115.682596326907</v>
      </c>
      <c r="G197" s="8">
        <f t="shared" si="19"/>
        <v>115.69035820142975</v>
      </c>
      <c r="H197" s="8">
        <f t="shared" si="20"/>
        <v>1.5849820981548541</v>
      </c>
      <c r="J197" s="8">
        <f t="shared" si="23"/>
        <v>115.20657018151178</v>
      </c>
      <c r="K197" s="8">
        <f t="shared" si="24"/>
        <v>98.86875254781668</v>
      </c>
      <c r="L197" s="8">
        <f t="shared" si="25"/>
        <v>-0.048623292246323696</v>
      </c>
      <c r="M197" s="10">
        <f t="shared" si="22"/>
        <v>1.1658075145110078</v>
      </c>
    </row>
    <row r="198" spans="1:13" ht="13.5">
      <c r="A198">
        <v>194</v>
      </c>
      <c r="B198" s="8">
        <f t="shared" si="26"/>
        <v>116.58075145110082</v>
      </c>
      <c r="D198" s="9">
        <f aca="true" t="shared" si="27" ref="D198:D261">B197*$E$3+(1-$E$3)*D197</f>
        <v>111.3701818913131</v>
      </c>
      <c r="F198" s="8">
        <f t="shared" si="21"/>
        <v>117.2753402995846</v>
      </c>
      <c r="G198" s="8">
        <f aca="true" t="shared" si="28" ref="G198:G261">$G$2*B198+(1-$G$2)*(G197+H197)</f>
        <v>117.20588141473621</v>
      </c>
      <c r="H198" s="8">
        <f aca="true" t="shared" si="29" ref="H198:H261">$G$3*(G198-G197)+(1-$G$3)*H197</f>
        <v>1.5780362096700153</v>
      </c>
      <c r="J198" s="8">
        <f t="shared" si="23"/>
        <v>115.93627772368747</v>
      </c>
      <c r="K198" s="8">
        <f t="shared" si="24"/>
        <v>98.87506199819006</v>
      </c>
      <c r="L198" s="8">
        <f t="shared" si="25"/>
        <v>-0.04313001798435339</v>
      </c>
      <c r="M198" s="10">
        <f t="shared" si="22"/>
        <v>1.1732050807568872</v>
      </c>
    </row>
    <row r="199" spans="1:13" ht="13.5">
      <c r="A199">
        <v>195</v>
      </c>
      <c r="B199" s="8">
        <f t="shared" si="26"/>
        <v>117.32050807568876</v>
      </c>
      <c r="D199" s="9">
        <f t="shared" si="27"/>
        <v>112.41229580327065</v>
      </c>
      <c r="F199" s="8">
        <f aca="true" t="shared" si="30" ref="F199:F262">G198+H198</f>
        <v>118.78391762440623</v>
      </c>
      <c r="G199" s="8">
        <f t="shared" si="28"/>
        <v>118.6375766695345</v>
      </c>
      <c r="H199" s="8">
        <f t="shared" si="29"/>
        <v>1.5634021141828423</v>
      </c>
      <c r="J199" s="8">
        <f t="shared" si="23"/>
        <v>116.5978423898163</v>
      </c>
      <c r="K199" s="8">
        <f t="shared" si="24"/>
        <v>98.89318735547397</v>
      </c>
      <c r="L199" s="8">
        <f t="shared" si="25"/>
        <v>-0.03700448045752737</v>
      </c>
      <c r="M199" s="10">
        <f t="shared" si="22"/>
        <v>1.1797588092598328</v>
      </c>
    </row>
    <row r="200" spans="1:13" ht="13.5">
      <c r="A200">
        <v>196</v>
      </c>
      <c r="B200" s="8">
        <f t="shared" si="26"/>
        <v>117.97588092598333</v>
      </c>
      <c r="D200" s="9">
        <f t="shared" si="27"/>
        <v>113.39393825775427</v>
      </c>
      <c r="F200" s="8">
        <f t="shared" si="30"/>
        <v>120.20097878371733</v>
      </c>
      <c r="G200" s="8">
        <f t="shared" si="28"/>
        <v>119.97846899794393</v>
      </c>
      <c r="H200" s="8">
        <f t="shared" si="29"/>
        <v>1.5411511356055019</v>
      </c>
      <c r="J200" s="8">
        <f t="shared" si="23"/>
        <v>117.1877542121798</v>
      </c>
      <c r="K200" s="8">
        <f t="shared" si="24"/>
        <v>98.92266695355539</v>
      </c>
      <c r="L200" s="8">
        <f t="shared" si="25"/>
        <v>-0.030356072603632347</v>
      </c>
      <c r="M200" s="10">
        <f t="shared" si="22"/>
        <v>1.1854367709133569</v>
      </c>
    </row>
    <row r="201" spans="1:13" ht="13.5">
      <c r="A201">
        <v>197</v>
      </c>
      <c r="B201" s="8">
        <f t="shared" si="26"/>
        <v>118.54367709133574</v>
      </c>
      <c r="D201" s="9">
        <f t="shared" si="27"/>
        <v>114.31032679140009</v>
      </c>
      <c r="F201" s="8">
        <f t="shared" si="30"/>
        <v>121.51962013354944</v>
      </c>
      <c r="G201" s="8">
        <f t="shared" si="28"/>
        <v>121.22202582932806</v>
      </c>
      <c r="H201" s="8">
        <f t="shared" si="29"/>
        <v>1.5113917051833643</v>
      </c>
      <c r="J201" s="8">
        <f t="shared" si="23"/>
        <v>117.70274621591476</v>
      </c>
      <c r="K201" s="8">
        <f t="shared" si="24"/>
        <v>98.96296479535488</v>
      </c>
      <c r="L201" s="8">
        <f t="shared" si="25"/>
        <v>-0.02329068116332052</v>
      </c>
      <c r="M201" s="10">
        <f t="shared" si="22"/>
        <v>1.1902113032590302</v>
      </c>
    </row>
    <row r="202" spans="1:13" ht="13.5">
      <c r="A202">
        <v>198</v>
      </c>
      <c r="B202" s="8">
        <f t="shared" si="26"/>
        <v>119.02113032590307</v>
      </c>
      <c r="D202" s="9">
        <f t="shared" si="27"/>
        <v>115.15699685138723</v>
      </c>
      <c r="F202" s="8">
        <f t="shared" si="30"/>
        <v>122.73341753451143</v>
      </c>
      <c r="G202" s="8">
        <f t="shared" si="28"/>
        <v>122.3621888136506</v>
      </c>
      <c r="H202" s="8">
        <f t="shared" si="29"/>
        <v>1.4742688330972822</v>
      </c>
      <c r="J202" s="8">
        <f t="shared" si="23"/>
        <v>118.13982270461949</v>
      </c>
      <c r="K202" s="8">
        <f t="shared" si="24"/>
        <v>99.01348181666472</v>
      </c>
      <c r="L202" s="8">
        <f t="shared" si="25"/>
        <v>-0.015909910916004088</v>
      </c>
      <c r="M202" s="10">
        <f t="shared" si="22"/>
        <v>1.1940591452551987</v>
      </c>
    </row>
    <row r="203" spans="1:13" ht="13.5">
      <c r="A203">
        <v>199</v>
      </c>
      <c r="B203" s="8">
        <f t="shared" si="26"/>
        <v>119.40591452551993</v>
      </c>
      <c r="D203" s="9">
        <f t="shared" si="27"/>
        <v>115.92982354629041</v>
      </c>
      <c r="F203" s="8">
        <f t="shared" si="30"/>
        <v>123.83645764674789</v>
      </c>
      <c r="G203" s="8">
        <f t="shared" si="28"/>
        <v>123.3934033346251</v>
      </c>
      <c r="H203" s="8">
        <f t="shared" si="29"/>
        <v>1.4299634018850043</v>
      </c>
      <c r="J203" s="8">
        <f t="shared" si="23"/>
        <v>118.49628717418165</v>
      </c>
      <c r="K203" s="8">
        <f t="shared" si="24"/>
        <v>99.0735666067381</v>
      </c>
      <c r="L203" s="8">
        <f t="shared" si="25"/>
        <v>-0.00831044081706614</v>
      </c>
      <c r="M203" s="10">
        <f t="shared" si="22"/>
        <v>1.1969615506024411</v>
      </c>
    </row>
    <row r="204" spans="1:13" ht="13.5">
      <c r="A204">
        <v>200</v>
      </c>
      <c r="B204" s="8">
        <f t="shared" si="26"/>
        <v>119.69615506024417</v>
      </c>
      <c r="D204" s="9">
        <f t="shared" si="27"/>
        <v>116.62504174213632</v>
      </c>
      <c r="F204" s="8">
        <f t="shared" si="30"/>
        <v>124.82336673651011</v>
      </c>
      <c r="G204" s="8">
        <f t="shared" si="28"/>
        <v>124.31064556888353</v>
      </c>
      <c r="H204" s="8">
        <f t="shared" si="29"/>
        <v>1.3786912851223463</v>
      </c>
      <c r="J204" s="8">
        <f t="shared" si="23"/>
        <v>118.76976943137605</v>
      </c>
      <c r="K204" s="8">
        <f t="shared" si="24"/>
        <v>99.14252551659133</v>
      </c>
      <c r="L204" s="8">
        <f t="shared" si="25"/>
        <v>-0.0005835057500358639</v>
      </c>
      <c r="M204" s="10">
        <f t="shared" si="22"/>
        <v>1.1989043790736542</v>
      </c>
    </row>
    <row r="205" spans="1:13" ht="13.5">
      <c r="A205">
        <v>201</v>
      </c>
      <c r="B205" s="8">
        <f t="shared" si="26"/>
        <v>119.89043790736547</v>
      </c>
      <c r="D205" s="9">
        <f t="shared" si="27"/>
        <v>117.2392644057579</v>
      </c>
      <c r="F205" s="8">
        <f t="shared" si="30"/>
        <v>125.68933685400587</v>
      </c>
      <c r="G205" s="8">
        <f t="shared" si="28"/>
        <v>125.10944695934184</v>
      </c>
      <c r="H205" s="8">
        <f t="shared" si="29"/>
        <v>1.3207022956559424</v>
      </c>
      <c r="J205" s="8">
        <f t="shared" si="23"/>
        <v>118.95825149454004</v>
      </c>
      <c r="K205" s="8">
        <f t="shared" si="24"/>
        <v>99.21963209969392</v>
      </c>
      <c r="L205" s="8">
        <f t="shared" si="25"/>
        <v>0.0071855031352268</v>
      </c>
      <c r="M205" s="10">
        <f t="shared" si="22"/>
        <v>1.1998781654038186</v>
      </c>
    </row>
    <row r="206" spans="1:13" ht="13.5">
      <c r="A206">
        <v>202</v>
      </c>
      <c r="B206" s="8">
        <f t="shared" si="26"/>
        <v>119.98781654038191</v>
      </c>
      <c r="D206" s="9">
        <f t="shared" si="27"/>
        <v>117.76949910607941</v>
      </c>
      <c r="F206" s="8">
        <f t="shared" si="30"/>
        <v>126.43014925499779</v>
      </c>
      <c r="G206" s="8">
        <f t="shared" si="28"/>
        <v>125.78591598353621</v>
      </c>
      <c r="H206" s="8">
        <f t="shared" si="29"/>
        <v>1.2562789685097857</v>
      </c>
      <c r="J206" s="8">
        <f t="shared" si="23"/>
        <v>119.06009186414198</v>
      </c>
      <c r="K206" s="8">
        <f t="shared" si="24"/>
        <v>99.30413584254624</v>
      </c>
      <c r="L206" s="8">
        <f t="shared" si="25"/>
        <v>0.014917327106936107</v>
      </c>
      <c r="M206" s="10">
        <f t="shared" si="22"/>
        <v>1.1998781654038186</v>
      </c>
    </row>
    <row r="207" spans="1:13" ht="13.5">
      <c r="A207">
        <v>203</v>
      </c>
      <c r="B207" s="8">
        <f t="shared" si="26"/>
        <v>119.98781654038191</v>
      </c>
      <c r="D207" s="9">
        <f t="shared" si="27"/>
        <v>118.21316259293991</v>
      </c>
      <c r="F207" s="8">
        <f t="shared" si="30"/>
        <v>127.042194952046</v>
      </c>
      <c r="G207" s="8">
        <f t="shared" si="28"/>
        <v>126.3367571108796</v>
      </c>
      <c r="H207" s="8">
        <f t="shared" si="29"/>
        <v>1.185735184393146</v>
      </c>
      <c r="J207" s="8">
        <f t="shared" si="23"/>
        <v>119.0740477705463</v>
      </c>
      <c r="K207" s="8">
        <f t="shared" si="24"/>
        <v>99.39527015457585</v>
      </c>
      <c r="L207" s="8">
        <f t="shared" si="25"/>
        <v>0.022539025599203448</v>
      </c>
      <c r="M207" s="10">
        <f t="shared" si="22"/>
        <v>1.1989043790736542</v>
      </c>
    </row>
    <row r="208" spans="1:13" ht="13.5">
      <c r="A208">
        <v>204</v>
      </c>
      <c r="B208" s="8">
        <f t="shared" si="26"/>
        <v>119.89043790736547</v>
      </c>
      <c r="D208" s="9">
        <f t="shared" si="27"/>
        <v>118.56809338242832</v>
      </c>
      <c r="F208" s="8">
        <f t="shared" si="30"/>
        <v>127.52249229527276</v>
      </c>
      <c r="G208" s="8">
        <f t="shared" si="28"/>
        <v>126.75928685648202</v>
      </c>
      <c r="H208" s="8">
        <f t="shared" si="29"/>
        <v>1.1094146405140732</v>
      </c>
      <c r="J208" s="8">
        <f t="shared" si="23"/>
        <v>118.99929503379994</v>
      </c>
      <c r="K208" s="8">
        <f t="shared" si="24"/>
        <v>99.49225959782774</v>
      </c>
      <c r="L208" s="8">
        <f t="shared" si="25"/>
        <v>0.029984067364471668</v>
      </c>
      <c r="M208" s="10">
        <f t="shared" si="22"/>
        <v>1.1969615506024411</v>
      </c>
    </row>
    <row r="209" spans="1:13" ht="13.5">
      <c r="A209">
        <v>205</v>
      </c>
      <c r="B209" s="8">
        <f t="shared" si="26"/>
        <v>119.69615506024417</v>
      </c>
      <c r="D209" s="9">
        <f t="shared" si="27"/>
        <v>118.83256228741575</v>
      </c>
      <c r="F209" s="8">
        <f t="shared" si="30"/>
        <v>127.8687014969961</v>
      </c>
      <c r="G209" s="8">
        <f t="shared" si="28"/>
        <v>127.0514468533209</v>
      </c>
      <c r="H209" s="8">
        <f t="shared" si="29"/>
        <v>1.0276891761465536</v>
      </c>
      <c r="J209" s="8">
        <f t="shared" si="23"/>
        <v>118.83544520473902</v>
      </c>
      <c r="K209" s="8">
        <f t="shared" si="24"/>
        <v>99.59432634710335</v>
      </c>
      <c r="L209" s="8">
        <f t="shared" si="25"/>
        <v>0.03719233555558526</v>
      </c>
      <c r="M209" s="10">
        <f t="shared" si="22"/>
        <v>1.1940591452551987</v>
      </c>
    </row>
    <row r="210" spans="1:13" ht="13.5">
      <c r="A210">
        <v>206</v>
      </c>
      <c r="B210" s="8">
        <f t="shared" si="26"/>
        <v>119.40591452551993</v>
      </c>
      <c r="D210" s="9">
        <f t="shared" si="27"/>
        <v>119.00528084198145</v>
      </c>
      <c r="F210" s="8">
        <f t="shared" si="30"/>
        <v>128.07913602946746</v>
      </c>
      <c r="G210" s="8">
        <f t="shared" si="28"/>
        <v>127.21181387907272</v>
      </c>
      <c r="H210" s="8">
        <f t="shared" si="29"/>
        <v>0.9409569611070807</v>
      </c>
      <c r="J210" s="8">
        <f t="shared" si="23"/>
        <v>118.58255969696391</v>
      </c>
      <c r="K210" s="8">
        <f t="shared" si="24"/>
        <v>99.70069588054821</v>
      </c>
      <c r="L210" s="8">
        <f t="shared" si="25"/>
        <v>0.044110055344512976</v>
      </c>
      <c r="M210" s="10">
        <f t="shared" si="22"/>
        <v>1.1902113032590305</v>
      </c>
    </row>
    <row r="211" spans="1:13" ht="13.5">
      <c r="A211">
        <v>207</v>
      </c>
      <c r="B211" s="8">
        <f t="shared" si="26"/>
        <v>119.02113032590309</v>
      </c>
      <c r="D211" s="9">
        <f t="shared" si="27"/>
        <v>119.08540757868914</v>
      </c>
      <c r="F211" s="8">
        <f t="shared" si="30"/>
        <v>128.1527708401798</v>
      </c>
      <c r="G211" s="8">
        <f t="shared" si="28"/>
        <v>127.23960678875214</v>
      </c>
      <c r="H211" s="8">
        <f t="shared" si="29"/>
        <v>0.8496405559643146</v>
      </c>
      <c r="J211" s="8">
        <f t="shared" si="23"/>
        <v>118.24116066402412</v>
      </c>
      <c r="K211" s="8">
        <f t="shared" si="24"/>
        <v>99.81060190924337</v>
      </c>
      <c r="L211" s="8">
        <f t="shared" si="25"/>
        <v>0.05068965267957809</v>
      </c>
      <c r="M211" s="10">
        <f t="shared" si="22"/>
        <v>1.185436770913357</v>
      </c>
    </row>
    <row r="212" spans="1:13" ht="13.5">
      <c r="A212">
        <v>208</v>
      </c>
      <c r="B212" s="8">
        <f t="shared" si="26"/>
        <v>118.54367709133575</v>
      </c>
      <c r="D212" s="9">
        <f t="shared" si="27"/>
        <v>119.07255212813193</v>
      </c>
      <c r="F212" s="8">
        <f t="shared" si="30"/>
        <v>128.08924734471645</v>
      </c>
      <c r="G212" s="8">
        <f t="shared" si="28"/>
        <v>127.1346903193784</v>
      </c>
      <c r="H212" s="8">
        <f t="shared" si="29"/>
        <v>0.7541848534305083</v>
      </c>
      <c r="J212" s="8">
        <f t="shared" si="23"/>
        <v>117.81223842424323</v>
      </c>
      <c r="K212" s="8">
        <f t="shared" si="24"/>
        <v>99.92329056217213</v>
      </c>
      <c r="L212" s="8">
        <f t="shared" si="25"/>
        <v>0.0568895527044956</v>
      </c>
      <c r="M212" s="10">
        <f t="shared" si="22"/>
        <v>1.179758809259833</v>
      </c>
    </row>
    <row r="213" spans="1:13" ht="13.5">
      <c r="A213">
        <v>209</v>
      </c>
      <c r="B213" s="8">
        <f t="shared" si="26"/>
        <v>117.97588092598335</v>
      </c>
      <c r="D213" s="9">
        <f t="shared" si="27"/>
        <v>118.9667771207727</v>
      </c>
      <c r="F213" s="8">
        <f t="shared" si="30"/>
        <v>127.8888751728089</v>
      </c>
      <c r="G213" s="8">
        <f t="shared" si="28"/>
        <v>126.89757574812634</v>
      </c>
      <c r="H213" s="8">
        <f t="shared" si="29"/>
        <v>0.6550549109622524</v>
      </c>
      <c r="J213" s="8">
        <f t="shared" si="23"/>
        <v>117.29725528576195</v>
      </c>
      <c r="K213" s="8">
        <f t="shared" si="24"/>
        <v>100.03802385007282</v>
      </c>
      <c r="L213" s="8">
        <f t="shared" si="25"/>
        <v>0.06267392622411513</v>
      </c>
      <c r="M213" s="10">
        <f t="shared" si="22"/>
        <v>1.1732050807568872</v>
      </c>
    </row>
    <row r="214" spans="1:13" ht="13.5">
      <c r="A214">
        <v>210</v>
      </c>
      <c r="B214" s="8">
        <f t="shared" si="26"/>
        <v>117.32050807568876</v>
      </c>
      <c r="D214" s="9">
        <f t="shared" si="27"/>
        <v>118.76859788181483</v>
      </c>
      <c r="F214" s="8">
        <f t="shared" si="30"/>
        <v>127.55263065908859</v>
      </c>
      <c r="G214" s="8">
        <f t="shared" si="28"/>
        <v>126.52941840074861</v>
      </c>
      <c r="H214" s="8">
        <f t="shared" si="29"/>
        <v>0.5527336851282539</v>
      </c>
      <c r="J214" s="8">
        <f t="shared" si="23"/>
        <v>116.6981456754023</v>
      </c>
      <c r="K214" s="8">
        <f t="shared" si="24"/>
        <v>100.15408243821923</v>
      </c>
      <c r="L214" s="8">
        <f t="shared" si="25"/>
        <v>0.0680123924163452</v>
      </c>
      <c r="M214" s="10">
        <f t="shared" si="22"/>
        <v>1.1658075145110078</v>
      </c>
    </row>
    <row r="215" spans="1:13" ht="13.5">
      <c r="A215">
        <v>211</v>
      </c>
      <c r="B215" s="8">
        <f t="shared" si="26"/>
        <v>116.58075145110084</v>
      </c>
      <c r="D215" s="9">
        <f t="shared" si="27"/>
        <v>118.47897992058962</v>
      </c>
      <c r="F215" s="8">
        <f t="shared" si="30"/>
        <v>127.08215208587687</v>
      </c>
      <c r="G215" s="8">
        <f t="shared" si="28"/>
        <v>126.03201202239927</v>
      </c>
      <c r="H215" s="8">
        <f t="shared" si="29"/>
        <v>0.4477196787804946</v>
      </c>
      <c r="J215" s="8">
        <f t="shared" si="23"/>
        <v>116.01731252574226</v>
      </c>
      <c r="K215" s="8">
        <f t="shared" si="24"/>
        <v>100.27076776416524</v>
      </c>
      <c r="L215" s="8">
        <f t="shared" si="25"/>
        <v>0.07287968576931152</v>
      </c>
      <c r="M215" s="10">
        <f t="shared" si="22"/>
        <v>1.157602150721344</v>
      </c>
    </row>
    <row r="216" spans="1:13" ht="13.5">
      <c r="A216">
        <v>212</v>
      </c>
      <c r="B216" s="8">
        <f t="shared" si="26"/>
        <v>115.76021507213446</v>
      </c>
      <c r="D216" s="9">
        <f t="shared" si="27"/>
        <v>118.09933422669187</v>
      </c>
      <c r="F216" s="8">
        <f t="shared" si="30"/>
        <v>126.47973170117977</v>
      </c>
      <c r="G216" s="8">
        <f t="shared" si="28"/>
        <v>125.40778003827523</v>
      </c>
      <c r="H216" s="8">
        <f t="shared" si="29"/>
        <v>0.34052451249004145</v>
      </c>
      <c r="J216" s="8">
        <f t="shared" si="23"/>
        <v>115.25761992432386</v>
      </c>
      <c r="K216" s="8">
        <f t="shared" si="24"/>
        <v>100.38740354203074</v>
      </c>
      <c r="L216" s="8">
        <f t="shared" si="25"/>
        <v>0.07725529497893006</v>
      </c>
      <c r="M216" s="10">
        <f t="shared" si="22"/>
        <v>1.1486289650954784</v>
      </c>
    </row>
    <row r="217" spans="1:13" ht="13.5">
      <c r="A217">
        <v>213</v>
      </c>
      <c r="B217" s="8">
        <f t="shared" si="26"/>
        <v>114.86289650954788</v>
      </c>
      <c r="D217" s="9">
        <f t="shared" si="27"/>
        <v>117.6315103957804</v>
      </c>
      <c r="F217" s="8">
        <f t="shared" si="30"/>
        <v>125.74830455076527</v>
      </c>
      <c r="G217" s="8">
        <f t="shared" si="28"/>
        <v>124.65976374664353</v>
      </c>
      <c r="H217" s="8">
        <f t="shared" si="29"/>
        <v>0.2316704320778673</v>
      </c>
      <c r="J217" s="8">
        <f t="shared" si="23"/>
        <v>114.42238207629686</v>
      </c>
      <c r="K217" s="8">
        <f t="shared" si="24"/>
        <v>100.50333670006957</v>
      </c>
      <c r="L217" s="8">
        <f t="shared" si="25"/>
        <v>0.08112308128491989</v>
      </c>
      <c r="M217" s="10">
        <f t="shared" si="22"/>
        <v>1.138931674091799</v>
      </c>
    </row>
    <row r="218" spans="1:13" ht="13.5">
      <c r="A218">
        <v>214</v>
      </c>
      <c r="B218" s="8">
        <f t="shared" si="26"/>
        <v>113.89316740917995</v>
      </c>
      <c r="D218" s="9">
        <f t="shared" si="27"/>
        <v>117.0777876185339</v>
      </c>
      <c r="F218" s="8">
        <f t="shared" si="30"/>
        <v>124.8914341787214</v>
      </c>
      <c r="G218" s="8">
        <f t="shared" si="28"/>
        <v>123.79160750176725</v>
      </c>
      <c r="H218" s="8">
        <f t="shared" si="29"/>
        <v>0.12168776438245167</v>
      </c>
      <c r="J218" s="8">
        <f t="shared" si="23"/>
        <v>113.51534867624818</v>
      </c>
      <c r="K218" s="8">
        <f t="shared" si="24"/>
        <v>100.61793780312897</v>
      </c>
      <c r="L218" s="8">
        <f t="shared" si="25"/>
        <v>0.08447088346236786</v>
      </c>
      <c r="M218" s="10">
        <f t="shared" si="22"/>
        <v>1.1285575219373076</v>
      </c>
    </row>
    <row r="219" spans="1:13" ht="13.5">
      <c r="A219">
        <v>215</v>
      </c>
      <c r="B219" s="8">
        <f t="shared" si="26"/>
        <v>112.85575219373081</v>
      </c>
      <c r="D219" s="9">
        <f t="shared" si="27"/>
        <v>116.44086357666312</v>
      </c>
      <c r="F219" s="8">
        <f t="shared" si="30"/>
        <v>123.9132952661497</v>
      </c>
      <c r="G219" s="8">
        <f t="shared" si="28"/>
        <v>122.80754095890782</v>
      </c>
      <c r="H219" s="8">
        <f t="shared" si="29"/>
        <v>0.01111233365826414</v>
      </c>
      <c r="J219" s="8">
        <f t="shared" si="23"/>
        <v>112.54068682585286</v>
      </c>
      <c r="K219" s="8">
        <f t="shared" si="24"/>
        <v>100.73060101625798</v>
      </c>
      <c r="L219" s="8">
        <f t="shared" si="25"/>
        <v>0.08729011642903217</v>
      </c>
      <c r="M219" s="10">
        <f t="shared" si="22"/>
        <v>1.1175570504584942</v>
      </c>
    </row>
    <row r="220" spans="1:13" ht="13.5">
      <c r="A220">
        <v>216</v>
      </c>
      <c r="B220" s="8">
        <f t="shared" si="26"/>
        <v>111.75570504584947</v>
      </c>
      <c r="D220" s="9">
        <f t="shared" si="27"/>
        <v>115.72384130007666</v>
      </c>
      <c r="F220" s="8">
        <f t="shared" si="30"/>
        <v>122.81865329256608</v>
      </c>
      <c r="G220" s="8">
        <f t="shared" si="28"/>
        <v>121.71235846789443</v>
      </c>
      <c r="H220" s="8">
        <f t="shared" si="29"/>
        <v>-0.09951714880890122</v>
      </c>
      <c r="J220" s="8">
        <f t="shared" si="23"/>
        <v>111.50295967080231</v>
      </c>
      <c r="K220" s="8">
        <f t="shared" si="24"/>
        <v>100.84074367021698</v>
      </c>
      <c r="L220" s="8">
        <f t="shared" si="25"/>
        <v>0.08957537018202918</v>
      </c>
      <c r="M220" s="10">
        <f t="shared" si="22"/>
        <v>1.1059838528466406</v>
      </c>
    </row>
    <row r="221" spans="1:13" ht="13.5">
      <c r="A221">
        <v>217</v>
      </c>
      <c r="B221" s="8">
        <f t="shared" si="26"/>
        <v>110.59838528466412</v>
      </c>
      <c r="D221" s="9">
        <f t="shared" si="27"/>
        <v>114.93021404923122</v>
      </c>
      <c r="F221" s="8">
        <f t="shared" si="30"/>
        <v>121.61284131908553</v>
      </c>
      <c r="G221" s="8">
        <f t="shared" si="28"/>
        <v>120.5113957156434</v>
      </c>
      <c r="H221" s="8">
        <f t="shared" si="29"/>
        <v>-0.2096617091531141</v>
      </c>
      <c r="J221" s="8">
        <f t="shared" si="23"/>
        <v>110.40710196287391</v>
      </c>
      <c r="K221" s="8">
        <f t="shared" si="24"/>
        <v>100.94780549403484</v>
      </c>
      <c r="L221" s="8">
        <f t="shared" si="25"/>
        <v>0.09132401554561209</v>
      </c>
      <c r="M221" s="10">
        <f t="shared" si="22"/>
        <v>1.093894312557178</v>
      </c>
    </row>
    <row r="222" spans="1:13" ht="13.5">
      <c r="A222">
        <v>218</v>
      </c>
      <c r="B222" s="8">
        <f t="shared" si="26"/>
        <v>109.38943125571785</v>
      </c>
      <c r="D222" s="9">
        <f t="shared" si="27"/>
        <v>114.06384829631781</v>
      </c>
      <c r="F222" s="8">
        <f t="shared" si="30"/>
        <v>120.30173400649029</v>
      </c>
      <c r="G222" s="8">
        <f t="shared" si="28"/>
        <v>119.21050373141304</v>
      </c>
      <c r="H222" s="8">
        <f t="shared" si="29"/>
        <v>-0.31878473666083884</v>
      </c>
      <c r="J222" s="8">
        <f t="shared" si="23"/>
        <v>109.25839278078595</v>
      </c>
      <c r="K222" s="8">
        <f t="shared" si="24"/>
        <v>101.05124758408475</v>
      </c>
      <c r="L222" s="8">
        <f t="shared" si="25"/>
        <v>0.09253582299604189</v>
      </c>
      <c r="M222" s="10">
        <f aca="true" t="shared" si="31" ref="M222:M285">(B133/$K$94+B223/AVERAGE($B$95:$B$184))/2</f>
        <v>1.0813473286151596</v>
      </c>
    </row>
    <row r="223" spans="1:13" ht="13.5">
      <c r="A223">
        <v>219</v>
      </c>
      <c r="B223" s="8">
        <f t="shared" si="26"/>
        <v>108.134732861516</v>
      </c>
      <c r="D223" s="9">
        <f t="shared" si="27"/>
        <v>113.12896488819783</v>
      </c>
      <c r="F223" s="8">
        <f t="shared" si="30"/>
        <v>118.8917189947522</v>
      </c>
      <c r="G223" s="8">
        <f t="shared" si="28"/>
        <v>117.81602038142859</v>
      </c>
      <c r="H223" s="8">
        <f t="shared" si="29"/>
        <v>-0.42635459799320047</v>
      </c>
      <c r="J223" s="8">
        <f aca="true" t="shared" si="32" ref="J223:J286">(K222+L222)*M133</f>
        <v>108.06242566655878</v>
      </c>
      <c r="K223" s="8">
        <f aca="true" t="shared" si="33" ref="K223:K286">$K$1*B223/M133+(1-$K$1)*(K222+L222)</f>
        <v>101.15055118341047</v>
      </c>
      <c r="L223" s="8">
        <f aca="true" t="shared" si="34" ref="L223:L286">$K$2*(K223-K222)+(1-$K$2)*L222</f>
        <v>0.09321260062900993</v>
      </c>
      <c r="M223" s="10">
        <f t="shared" si="31"/>
        <v>1.0684040286651333</v>
      </c>
    </row>
    <row r="224" spans="1:13" ht="13.5">
      <c r="A224">
        <v>220</v>
      </c>
      <c r="B224" s="8">
        <f t="shared" si="26"/>
        <v>106.84040286651337</v>
      </c>
      <c r="D224" s="9">
        <f t="shared" si="27"/>
        <v>112.13011848286146</v>
      </c>
      <c r="F224" s="8">
        <f t="shared" si="30"/>
        <v>117.38966578343539</v>
      </c>
      <c r="G224" s="8">
        <f t="shared" si="28"/>
        <v>116.33473949174319</v>
      </c>
      <c r="H224" s="8">
        <f t="shared" si="29"/>
        <v>-0.5318472271624198</v>
      </c>
      <c r="J224" s="8">
        <f t="shared" si="32"/>
        <v>106.82507645251813</v>
      </c>
      <c r="K224" s="8">
        <f t="shared" si="33"/>
        <v>101.24521634919527</v>
      </c>
      <c r="L224" s="8">
        <f t="shared" si="34"/>
        <v>0.09335785714458932</v>
      </c>
      <c r="M224" s="10">
        <f t="shared" si="31"/>
        <v>1.055127471163399</v>
      </c>
    </row>
    <row r="225" spans="1:13" ht="13.5">
      <c r="A225">
        <v>221</v>
      </c>
      <c r="B225" s="8">
        <f t="shared" si="26"/>
        <v>105.51274711633997</v>
      </c>
      <c r="D225" s="9">
        <f t="shared" si="27"/>
        <v>111.07217535959185</v>
      </c>
      <c r="F225" s="8">
        <f t="shared" si="30"/>
        <v>115.80289226458078</v>
      </c>
      <c r="G225" s="8">
        <f t="shared" si="28"/>
        <v>114.77387774975669</v>
      </c>
      <c r="H225" s="8">
        <f t="shared" si="29"/>
        <v>-0.6347486786448279</v>
      </c>
      <c r="J225" s="8">
        <f t="shared" si="32"/>
        <v>105.55246906800004</v>
      </c>
      <c r="K225" s="8">
        <f t="shared" si="33"/>
        <v>101.33476059024783</v>
      </c>
      <c r="L225" s="8">
        <f t="shared" si="34"/>
        <v>0.09297649553538542</v>
      </c>
      <c r="M225" s="10">
        <f t="shared" si="31"/>
        <v>1.0415823381635514</v>
      </c>
    </row>
    <row r="226" spans="1:13" ht="13.5">
      <c r="A226">
        <v>222</v>
      </c>
      <c r="B226" s="8">
        <f t="shared" si="26"/>
        <v>104.15823381635519</v>
      </c>
      <c r="D226" s="9">
        <f t="shared" si="27"/>
        <v>109.96028971094148</v>
      </c>
      <c r="F226" s="8">
        <f t="shared" si="30"/>
        <v>114.13912907111187</v>
      </c>
      <c r="G226" s="8">
        <f t="shared" si="28"/>
        <v>113.1410395456362</v>
      </c>
      <c r="H226" s="8">
        <f t="shared" si="29"/>
        <v>-0.734557631192394</v>
      </c>
      <c r="J226" s="8">
        <f t="shared" si="32"/>
        <v>104.25093962450131</v>
      </c>
      <c r="K226" s="8">
        <f t="shared" si="33"/>
        <v>101.41871756004193</v>
      </c>
      <c r="L226" s="8">
        <f t="shared" si="34"/>
        <v>0.09207454296125704</v>
      </c>
      <c r="M226" s="10">
        <f t="shared" si="31"/>
        <v>1.0278346201920128</v>
      </c>
    </row>
    <row r="227" spans="1:13" ht="13.5">
      <c r="A227">
        <v>223</v>
      </c>
      <c r="B227" s="8">
        <f t="shared" si="26"/>
        <v>102.78346201920132</v>
      </c>
      <c r="D227" s="9">
        <f t="shared" si="27"/>
        <v>108.79987853202422</v>
      </c>
      <c r="F227" s="8">
        <f t="shared" si="30"/>
        <v>112.40648191444382</v>
      </c>
      <c r="G227" s="8">
        <f t="shared" si="28"/>
        <v>111.44417992491957</v>
      </c>
      <c r="H227" s="8">
        <f t="shared" si="29"/>
        <v>-0.8307878301448184</v>
      </c>
      <c r="J227" s="8">
        <f t="shared" si="32"/>
        <v>102.92699908381887</v>
      </c>
      <c r="K227" s="8">
        <f t="shared" si="33"/>
        <v>101.49663589398597</v>
      </c>
      <c r="L227" s="8">
        <f t="shared" si="34"/>
        <v>0.09065892205953542</v>
      </c>
      <c r="M227" s="10">
        <f t="shared" si="31"/>
        <v>1.013951294748825</v>
      </c>
    </row>
    <row r="228" spans="1:13" ht="13.5">
      <c r="A228">
        <v>224</v>
      </c>
      <c r="B228" s="8">
        <f t="shared" si="26"/>
        <v>101.39512947488251</v>
      </c>
      <c r="D228" s="9">
        <f t="shared" si="27"/>
        <v>107.59659522945964</v>
      </c>
      <c r="F228" s="8">
        <f t="shared" si="30"/>
        <v>110.61339209477475</v>
      </c>
      <c r="G228" s="8">
        <f t="shared" si="28"/>
        <v>109.69156583278554</v>
      </c>
      <c r="H228" s="8">
        <f t="shared" si="29"/>
        <v>-0.9229704563437391</v>
      </c>
      <c r="J228" s="8">
        <f t="shared" si="32"/>
        <v>101.58729481604546</v>
      </c>
      <c r="K228" s="8">
        <f t="shared" si="33"/>
        <v>101.5680782819292</v>
      </c>
      <c r="L228" s="8">
        <f t="shared" si="34"/>
        <v>0.08873726864790549</v>
      </c>
      <c r="M228" s="10">
        <f t="shared" si="31"/>
        <v>0.9999999999999997</v>
      </c>
    </row>
    <row r="229" spans="1:13" ht="13.5">
      <c r="A229">
        <v>225</v>
      </c>
      <c r="B229" s="8">
        <f t="shared" si="26"/>
        <v>100.00000000000001</v>
      </c>
      <c r="D229" s="9">
        <f t="shared" si="27"/>
        <v>106.35630207854422</v>
      </c>
      <c r="F229" s="8">
        <f t="shared" si="30"/>
        <v>108.76859537644181</v>
      </c>
      <c r="G229" s="8">
        <f t="shared" si="28"/>
        <v>107.89173583879763</v>
      </c>
      <c r="H229" s="8">
        <f t="shared" si="29"/>
        <v>-1.0106564101081565</v>
      </c>
      <c r="J229" s="8">
        <f t="shared" si="32"/>
        <v>100.23857135360402</v>
      </c>
      <c r="K229" s="8">
        <f t="shared" si="33"/>
        <v>101.6326208680697</v>
      </c>
      <c r="L229" s="8">
        <f t="shared" si="34"/>
        <v>0.08631780039716397</v>
      </c>
      <c r="M229" s="10">
        <f t="shared" si="31"/>
        <v>0.9860487052511746</v>
      </c>
    </row>
    <row r="230" spans="1:13" ht="13.5">
      <c r="A230">
        <v>226</v>
      </c>
      <c r="B230" s="8">
        <f t="shared" si="26"/>
        <v>98.60487052511752</v>
      </c>
      <c r="D230" s="9">
        <f t="shared" si="27"/>
        <v>105.08504166283538</v>
      </c>
      <c r="F230" s="8">
        <f t="shared" si="30"/>
        <v>106.88107942868947</v>
      </c>
      <c r="G230" s="8">
        <f t="shared" si="28"/>
        <v>106.0534585383323</v>
      </c>
      <c r="H230" s="8">
        <f t="shared" si="29"/>
        <v>-1.0934184991438745</v>
      </c>
      <c r="J230" s="8">
        <f t="shared" si="32"/>
        <v>98.88763064429537</v>
      </c>
      <c r="K230" s="8">
        <f t="shared" si="33"/>
        <v>101.68985306996163</v>
      </c>
      <c r="L230" s="8">
        <f t="shared" si="34"/>
        <v>0.08340924054664109</v>
      </c>
      <c r="M230" s="10">
        <f t="shared" si="31"/>
        <v>0.9721653798079867</v>
      </c>
    </row>
    <row r="231" spans="1:13" ht="13.5">
      <c r="A231">
        <v>227</v>
      </c>
      <c r="B231" s="8">
        <f t="shared" si="26"/>
        <v>97.21653798079873</v>
      </c>
      <c r="D231" s="9">
        <f t="shared" si="27"/>
        <v>103.78900743529181</v>
      </c>
      <c r="F231" s="8">
        <f t="shared" si="30"/>
        <v>104.96004003918841</v>
      </c>
      <c r="G231" s="8">
        <f t="shared" si="28"/>
        <v>104.18568983334944</v>
      </c>
      <c r="H231" s="8">
        <f t="shared" si="29"/>
        <v>-1.170853519727772</v>
      </c>
      <c r="J231" s="8">
        <f t="shared" si="32"/>
        <v>97.54129210110483</v>
      </c>
      <c r="K231" s="8">
        <f t="shared" si="33"/>
        <v>101.73937790569839</v>
      </c>
      <c r="L231" s="8">
        <f t="shared" si="34"/>
        <v>0.08002080006565312</v>
      </c>
      <c r="M231" s="10">
        <f t="shared" si="31"/>
        <v>0.9584176618364479</v>
      </c>
    </row>
    <row r="232" spans="1:13" ht="13.5">
      <c r="A232">
        <v>228</v>
      </c>
      <c r="B232" s="8">
        <f t="shared" si="26"/>
        <v>95.84176618364484</v>
      </c>
      <c r="D232" s="9">
        <f t="shared" si="27"/>
        <v>102.4745135443932</v>
      </c>
      <c r="F232" s="8">
        <f t="shared" si="30"/>
        <v>103.01483631362167</v>
      </c>
      <c r="G232" s="8">
        <f t="shared" si="28"/>
        <v>102.29752930062399</v>
      </c>
      <c r="H232" s="8">
        <f t="shared" si="29"/>
        <v>-1.24258422102754</v>
      </c>
      <c r="J232" s="8">
        <f t="shared" si="32"/>
        <v>96.20635273973728</v>
      </c>
      <c r="K232" s="8">
        <f t="shared" si="33"/>
        <v>101.78081291297553</v>
      </c>
      <c r="L232" s="8">
        <f t="shared" si="34"/>
        <v>0.07616222078680222</v>
      </c>
      <c r="M232" s="10">
        <f t="shared" si="31"/>
        <v>0.9448725288366</v>
      </c>
    </row>
    <row r="233" spans="1:13" ht="13.5">
      <c r="A233">
        <v>229</v>
      </c>
      <c r="B233" s="8">
        <f t="shared" si="26"/>
        <v>94.48725288366005</v>
      </c>
      <c r="D233" s="9">
        <f t="shared" si="27"/>
        <v>101.14796407224352</v>
      </c>
      <c r="F233" s="8">
        <f t="shared" si="30"/>
        <v>101.05494507959645</v>
      </c>
      <c r="G233" s="8">
        <f t="shared" si="28"/>
        <v>100.39817586000281</v>
      </c>
      <c r="H233" s="8">
        <f t="shared" si="29"/>
        <v>-1.3082611429869042</v>
      </c>
      <c r="J233" s="8">
        <f t="shared" si="32"/>
        <v>94.88954768696861</v>
      </c>
      <c r="K233" s="8">
        <f t="shared" si="33"/>
        <v>101.81379173498357</v>
      </c>
      <c r="L233" s="8">
        <f t="shared" si="34"/>
        <v>0.07184388090892532</v>
      </c>
      <c r="M233" s="10">
        <f t="shared" si="31"/>
        <v>0.931595971334866</v>
      </c>
    </row>
    <row r="234" spans="1:13" ht="13.5">
      <c r="A234">
        <v>230</v>
      </c>
      <c r="B234" s="8">
        <f t="shared" si="26"/>
        <v>93.15959713348664</v>
      </c>
      <c r="D234" s="9">
        <f t="shared" si="27"/>
        <v>99.81582183452684</v>
      </c>
      <c r="F234" s="8">
        <f t="shared" si="30"/>
        <v>99.0899147170159</v>
      </c>
      <c r="G234" s="8">
        <f t="shared" si="28"/>
        <v>98.49688295866298</v>
      </c>
      <c r="H234" s="8">
        <f t="shared" si="29"/>
        <v>-1.3675643188221969</v>
      </c>
      <c r="J234" s="8">
        <f t="shared" si="32"/>
        <v>93.59751133428202</v>
      </c>
      <c r="K234" s="8">
        <f t="shared" si="33"/>
        <v>101.83796643531576</v>
      </c>
      <c r="L234" s="8">
        <f t="shared" si="34"/>
        <v>0.0670769628512524</v>
      </c>
      <c r="M234" s="10">
        <f t="shared" si="31"/>
        <v>0.9186526713848395</v>
      </c>
    </row>
    <row r="235" spans="1:13" ht="13.5">
      <c r="A235">
        <v>231</v>
      </c>
      <c r="B235" s="8">
        <f t="shared" si="26"/>
        <v>91.86526713848396</v>
      </c>
      <c r="D235" s="9">
        <f t="shared" si="27"/>
        <v>98.48457689431882</v>
      </c>
      <c r="F235" s="8">
        <f t="shared" si="30"/>
        <v>97.12931863984079</v>
      </c>
      <c r="G235" s="8">
        <f t="shared" si="28"/>
        <v>96.6029134897051</v>
      </c>
      <c r="H235" s="8">
        <f t="shared" si="29"/>
        <v>-1.420204833835765</v>
      </c>
      <c r="J235" s="8">
        <f t="shared" si="32"/>
        <v>92.33673940218668</v>
      </c>
      <c r="K235" s="8">
        <f t="shared" si="33"/>
        <v>101.85301058673711</v>
      </c>
      <c r="L235" s="8">
        <f t="shared" si="34"/>
        <v>0.061873681708262136</v>
      </c>
      <c r="M235" s="10">
        <f t="shared" si="31"/>
        <v>0.9061056874428214</v>
      </c>
    </row>
    <row r="236" spans="1:13" ht="13.5">
      <c r="A236">
        <v>232</v>
      </c>
      <c r="B236" s="8">
        <f t="shared" si="26"/>
        <v>90.61056874428216</v>
      </c>
      <c r="D236" s="9">
        <f t="shared" si="27"/>
        <v>97.16071494315185</v>
      </c>
      <c r="F236" s="8">
        <f t="shared" si="30"/>
        <v>95.18270865586933</v>
      </c>
      <c r="G236" s="8">
        <f t="shared" si="28"/>
        <v>94.72549466471062</v>
      </c>
      <c r="H236" s="8">
        <f t="shared" si="29"/>
        <v>-1.4659262329516363</v>
      </c>
      <c r="J236" s="8">
        <f t="shared" si="32"/>
        <v>91.11355217125598</v>
      </c>
      <c r="K236" s="8">
        <f t="shared" si="33"/>
        <v>101.85862315631947</v>
      </c>
      <c r="L236" s="8">
        <f t="shared" si="34"/>
        <v>0.05624757049567131</v>
      </c>
      <c r="M236" s="10">
        <f t="shared" si="31"/>
        <v>0.8940161471533585</v>
      </c>
    </row>
    <row r="237" spans="1:13" ht="13.5">
      <c r="A237">
        <v>233</v>
      </c>
      <c r="B237" s="8">
        <f t="shared" si="26"/>
        <v>89.4016147153359</v>
      </c>
      <c r="D237" s="9">
        <f t="shared" si="27"/>
        <v>95.85068570337792</v>
      </c>
      <c r="F237" s="8">
        <f t="shared" si="30"/>
        <v>93.25956843175899</v>
      </c>
      <c r="G237" s="8">
        <f t="shared" si="28"/>
        <v>92.87377306011668</v>
      </c>
      <c r="H237" s="8">
        <f t="shared" si="29"/>
        <v>-1.5045057701158675</v>
      </c>
      <c r="J237" s="8">
        <f t="shared" si="32"/>
        <v>89.93405912631194</v>
      </c>
      <c r="K237" s="8">
        <f t="shared" si="33"/>
        <v>101.85453318190613</v>
      </c>
      <c r="L237" s="8">
        <f t="shared" si="34"/>
        <v>0.050213816004770914</v>
      </c>
      <c r="M237" s="10">
        <f t="shared" si="31"/>
        <v>0.882442949541505</v>
      </c>
    </row>
    <row r="238" spans="1:13" ht="13.5">
      <c r="A238">
        <v>234</v>
      </c>
      <c r="B238" s="8">
        <f t="shared" si="26"/>
        <v>88.24429495415055</v>
      </c>
      <c r="D238" s="9">
        <f t="shared" si="27"/>
        <v>94.56087150576953</v>
      </c>
      <c r="F238" s="8">
        <f t="shared" si="30"/>
        <v>91.3692672900008</v>
      </c>
      <c r="G238" s="8">
        <f t="shared" si="28"/>
        <v>91.05677005641579</v>
      </c>
      <c r="H238" s="8">
        <f t="shared" si="29"/>
        <v>-1.5357554934743698</v>
      </c>
      <c r="J238" s="8">
        <f t="shared" si="32"/>
        <v>88.80412525021114</v>
      </c>
      <c r="K238" s="8">
        <f t="shared" si="33"/>
        <v>101.84050520224987</v>
      </c>
      <c r="L238" s="8">
        <f t="shared" si="34"/>
        <v>0.04378963643866759</v>
      </c>
      <c r="M238" s="10">
        <f t="shared" si="31"/>
        <v>0.8714424780626919</v>
      </c>
    </row>
    <row r="239" spans="1:13" ht="13.5">
      <c r="A239">
        <v>235</v>
      </c>
      <c r="B239" s="8">
        <f t="shared" si="26"/>
        <v>87.14424780626923</v>
      </c>
      <c r="D239" s="9">
        <f t="shared" si="27"/>
        <v>93.29755619544574</v>
      </c>
      <c r="F239" s="8">
        <f t="shared" si="30"/>
        <v>89.52101456294142</v>
      </c>
      <c r="G239" s="8">
        <f t="shared" si="28"/>
        <v>89.2833378872742</v>
      </c>
      <c r="H239" s="8">
        <f t="shared" si="29"/>
        <v>-1.5595231610410916</v>
      </c>
      <c r="J239" s="8">
        <f t="shared" si="32"/>
        <v>87.72933919308703</v>
      </c>
      <c r="K239" s="8">
        <f t="shared" si="33"/>
        <v>101.8163453660145</v>
      </c>
      <c r="L239" s="8">
        <f t="shared" si="34"/>
        <v>0.03699468917126384</v>
      </c>
      <c r="M239" s="10">
        <f t="shared" si="31"/>
        <v>0.8610683259082004</v>
      </c>
    </row>
    <row r="240" spans="1:13" ht="13.5">
      <c r="A240">
        <v>236</v>
      </c>
      <c r="B240" s="8">
        <f t="shared" si="26"/>
        <v>86.10683259082009</v>
      </c>
      <c r="D240" s="9">
        <f t="shared" si="27"/>
        <v>92.06689451761045</v>
      </c>
      <c r="F240" s="8">
        <f t="shared" si="30"/>
        <v>87.72381472623312</v>
      </c>
      <c r="G240" s="8">
        <f t="shared" si="28"/>
        <v>87.56211651269182</v>
      </c>
      <c r="H240" s="8">
        <f t="shared" si="29"/>
        <v>-1.5756929823952208</v>
      </c>
      <c r="J240" s="8">
        <f t="shared" si="32"/>
        <v>86.71498353126557</v>
      </c>
      <c r="K240" s="8">
        <f t="shared" si="33"/>
        <v>101.78190810418997</v>
      </c>
      <c r="L240" s="8">
        <f t="shared" si="34"/>
        <v>0.029851494071683866</v>
      </c>
      <c r="M240" s="10">
        <f t="shared" si="31"/>
        <v>0.8513710349045207</v>
      </c>
    </row>
    <row r="241" spans="1:13" ht="13.5">
      <c r="A241">
        <v>237</v>
      </c>
      <c r="B241" s="8">
        <f t="shared" si="26"/>
        <v>85.1371034904521</v>
      </c>
      <c r="D241" s="9">
        <f t="shared" si="27"/>
        <v>90.87488213225238</v>
      </c>
      <c r="F241" s="8">
        <f t="shared" si="30"/>
        <v>85.98642353029659</v>
      </c>
      <c r="G241" s="8">
        <f t="shared" si="28"/>
        <v>85.90149152631214</v>
      </c>
      <c r="H241" s="8">
        <f t="shared" si="29"/>
        <v>-1.584186182793666</v>
      </c>
      <c r="J241" s="8">
        <f t="shared" si="32"/>
        <v>85.76600731685109</v>
      </c>
      <c r="K241" s="8">
        <f t="shared" si="33"/>
        <v>101.73710320794233</v>
      </c>
      <c r="L241" s="8">
        <f t="shared" si="34"/>
        <v>0.02238585503975142</v>
      </c>
      <c r="M241" s="10">
        <f t="shared" si="31"/>
        <v>0.8423978492786552</v>
      </c>
    </row>
    <row r="242" spans="1:13" ht="13.5">
      <c r="A242">
        <v>238</v>
      </c>
      <c r="B242" s="8">
        <f t="shared" si="26"/>
        <v>84.23978492786557</v>
      </c>
      <c r="D242" s="9">
        <f t="shared" si="27"/>
        <v>89.72732640389233</v>
      </c>
      <c r="F242" s="8">
        <f t="shared" si="30"/>
        <v>84.31730534351847</v>
      </c>
      <c r="G242" s="8">
        <f t="shared" si="28"/>
        <v>84.30955330195319</v>
      </c>
      <c r="H242" s="8">
        <f t="shared" si="29"/>
        <v>-1.584961386950195</v>
      </c>
      <c r="J242" s="8">
        <f t="shared" si="32"/>
        <v>84.88700110353886</v>
      </c>
      <c r="K242" s="8">
        <f t="shared" si="33"/>
        <v>101.68190311166609</v>
      </c>
      <c r="L242" s="8">
        <f t="shared" si="34"/>
        <v>0.014627259908152501</v>
      </c>
      <c r="M242" s="10">
        <f t="shared" si="31"/>
        <v>0.8341924854889914</v>
      </c>
    </row>
    <row r="243" spans="1:13" ht="13.5">
      <c r="A243">
        <v>239</v>
      </c>
      <c r="B243" s="8">
        <f t="shared" si="26"/>
        <v>83.41924854889918</v>
      </c>
      <c r="D243" s="9">
        <f t="shared" si="27"/>
        <v>88.62981810868699</v>
      </c>
      <c r="F243" s="8">
        <f t="shared" si="30"/>
        <v>82.72459191500299</v>
      </c>
      <c r="G243" s="8">
        <f t="shared" si="28"/>
        <v>82.7940575783926</v>
      </c>
      <c r="H243" s="8">
        <f t="shared" si="29"/>
        <v>-1.5780148206112348</v>
      </c>
      <c r="J243" s="8">
        <f t="shared" si="32"/>
        <v>84.0821746158704</v>
      </c>
      <c r="K243" s="8">
        <f t="shared" si="33"/>
        <v>101.61635014168385</v>
      </c>
      <c r="L243" s="8">
        <f t="shared" si="34"/>
        <v>0.006609236919113726</v>
      </c>
      <c r="M243" s="10">
        <f t="shared" si="31"/>
        <v>0.826794919243112</v>
      </c>
    </row>
    <row r="244" spans="1:13" ht="13.5">
      <c r="A244">
        <v>240</v>
      </c>
      <c r="B244" s="8">
        <f t="shared" si="26"/>
        <v>82.67949192431125</v>
      </c>
      <c r="D244" s="9">
        <f t="shared" si="27"/>
        <v>87.58770419672943</v>
      </c>
      <c r="F244" s="8">
        <f t="shared" si="30"/>
        <v>81.21604275778137</v>
      </c>
      <c r="G244" s="8">
        <f t="shared" si="28"/>
        <v>81.36238767443436</v>
      </c>
      <c r="H244" s="8">
        <f t="shared" si="29"/>
        <v>-1.563380328945935</v>
      </c>
      <c r="J244" s="8">
        <f t="shared" si="32"/>
        <v>83.35533720724486</v>
      </c>
      <c r="K244" s="8">
        <f t="shared" si="33"/>
        <v>101.5405634576759</v>
      </c>
      <c r="L244" s="8">
        <f t="shared" si="34"/>
        <v>-0.001630355173592799</v>
      </c>
      <c r="M244" s="10">
        <f t="shared" si="31"/>
        <v>0.8202411907401663</v>
      </c>
    </row>
    <row r="245" spans="1:13" ht="13.5">
      <c r="A245">
        <v>241</v>
      </c>
      <c r="B245" s="8">
        <f t="shared" si="26"/>
        <v>82.02411907401665</v>
      </c>
      <c r="D245" s="9">
        <f t="shared" si="27"/>
        <v>86.6060617422458</v>
      </c>
      <c r="F245" s="8">
        <f t="shared" si="30"/>
        <v>79.79900734548842</v>
      </c>
      <c r="G245" s="8">
        <f t="shared" si="28"/>
        <v>80.02151851834125</v>
      </c>
      <c r="H245" s="8">
        <f t="shared" si="29"/>
        <v>-1.541129211660652</v>
      </c>
      <c r="J245" s="8">
        <f t="shared" si="32"/>
        <v>82.70988122598683</v>
      </c>
      <c r="K245" s="8">
        <f t="shared" si="33"/>
        <v>101.45474538969098</v>
      </c>
      <c r="L245" s="8">
        <f t="shared" si="34"/>
        <v>-0.010049126454725218</v>
      </c>
      <c r="M245" s="10">
        <f t="shared" si="31"/>
        <v>0.8145632290866422</v>
      </c>
    </row>
    <row r="246" spans="1:13" ht="13.5">
      <c r="A246">
        <v>242</v>
      </c>
      <c r="B246" s="8">
        <f t="shared" si="26"/>
        <v>81.45632290866425</v>
      </c>
      <c r="D246" s="9">
        <f t="shared" si="27"/>
        <v>85.68967320859998</v>
      </c>
      <c r="F246" s="8">
        <f t="shared" si="30"/>
        <v>78.4803893066806</v>
      </c>
      <c r="G246" s="8">
        <f t="shared" si="28"/>
        <v>78.77798266687898</v>
      </c>
      <c r="H246" s="8">
        <f t="shared" si="29"/>
        <v>-1.5113698756408138</v>
      </c>
      <c r="J246" s="8">
        <f t="shared" si="32"/>
        <v>82.14876837828952</v>
      </c>
      <c r="K246" s="8">
        <f t="shared" si="33"/>
        <v>101.35918686153528</v>
      </c>
      <c r="L246" s="8">
        <f t="shared" si="34"/>
        <v>-0.01860006662482333</v>
      </c>
      <c r="M246" s="10">
        <f t="shared" si="31"/>
        <v>0.8097886967409689</v>
      </c>
    </row>
    <row r="247" spans="1:13" ht="13.5">
      <c r="A247">
        <v>243</v>
      </c>
      <c r="B247" s="8">
        <f t="shared" si="26"/>
        <v>80.97886967409693</v>
      </c>
      <c r="D247" s="9">
        <f t="shared" si="27"/>
        <v>84.84300314861284</v>
      </c>
      <c r="F247" s="8">
        <f t="shared" si="30"/>
        <v>77.26661279123817</v>
      </c>
      <c r="G247" s="8">
        <f t="shared" si="28"/>
        <v>77.63783847952405</v>
      </c>
      <c r="H247" s="8">
        <f t="shared" si="29"/>
        <v>-1.474247306812226</v>
      </c>
      <c r="J247" s="8">
        <f t="shared" si="32"/>
        <v>81.67451914182976</v>
      </c>
      <c r="K247" s="8">
        <f t="shared" si="33"/>
        <v>101.2542715940322</v>
      </c>
      <c r="L247" s="8">
        <f t="shared" si="34"/>
        <v>-0.027231586712648397</v>
      </c>
      <c r="M247" s="10">
        <f t="shared" si="31"/>
        <v>0.8059408547448004</v>
      </c>
    </row>
    <row r="248" spans="1:13" ht="13.5">
      <c r="A248">
        <v>244</v>
      </c>
      <c r="B248" s="8">
        <f t="shared" si="26"/>
        <v>80.59408547448008</v>
      </c>
      <c r="D248" s="9">
        <f t="shared" si="27"/>
        <v>84.07017645370966</v>
      </c>
      <c r="F248" s="8">
        <f t="shared" si="30"/>
        <v>76.16359117271182</v>
      </c>
      <c r="G248" s="8">
        <f t="shared" si="28"/>
        <v>76.60664060288866</v>
      </c>
      <c r="H248" s="8">
        <f t="shared" si="29"/>
        <v>-1.429942363794542</v>
      </c>
      <c r="J248" s="8">
        <f t="shared" si="32"/>
        <v>81.28920524458246</v>
      </c>
      <c r="K248" s="8">
        <f t="shared" si="33"/>
        <v>101.14047880086378</v>
      </c>
      <c r="L248" s="8">
        <f t="shared" si="34"/>
        <v>-0.03588770735822644</v>
      </c>
      <c r="M248" s="10">
        <f t="shared" si="31"/>
        <v>0.803038449397558</v>
      </c>
    </row>
    <row r="249" spans="1:13" ht="13.5">
      <c r="A249">
        <v>245</v>
      </c>
      <c r="B249" s="8">
        <f t="shared" si="26"/>
        <v>80.30384493975585</v>
      </c>
      <c r="D249" s="9">
        <f t="shared" si="27"/>
        <v>83.37495825786375</v>
      </c>
      <c r="F249" s="8">
        <f t="shared" si="30"/>
        <v>75.17669823909412</v>
      </c>
      <c r="G249" s="8">
        <f t="shared" si="28"/>
        <v>75.6894129091603</v>
      </c>
      <c r="H249" s="8">
        <f t="shared" si="29"/>
        <v>-1.3786708967879244</v>
      </c>
      <c r="J249" s="8">
        <f t="shared" si="32"/>
        <v>80.99444518055604</v>
      </c>
      <c r="K249" s="8">
        <f t="shared" si="33"/>
        <v>101.01838412610238</v>
      </c>
      <c r="L249" s="8">
        <f t="shared" si="34"/>
        <v>-0.04450840409854373</v>
      </c>
      <c r="M249" s="10">
        <f t="shared" si="31"/>
        <v>0.801095620926345</v>
      </c>
    </row>
    <row r="250" spans="1:13" ht="13.5">
      <c r="A250">
        <v>246</v>
      </c>
      <c r="B250" s="8">
        <f t="shared" si="26"/>
        <v>80.10956209263453</v>
      </c>
      <c r="D250" s="9">
        <f t="shared" si="27"/>
        <v>82.76073559424216</v>
      </c>
      <c r="F250" s="8">
        <f t="shared" si="30"/>
        <v>74.31074201237237</v>
      </c>
      <c r="G250" s="8">
        <f t="shared" si="28"/>
        <v>74.89062402039859</v>
      </c>
      <c r="H250" s="8">
        <f t="shared" si="29"/>
        <v>-1.3206826959853026</v>
      </c>
      <c r="J250" s="8">
        <f t="shared" si="32"/>
        <v>80.79140268897643</v>
      </c>
      <c r="K250" s="8">
        <f t="shared" si="33"/>
        <v>100.88865862544928</v>
      </c>
      <c r="L250" s="8">
        <f t="shared" si="34"/>
        <v>-0.053030113753998825</v>
      </c>
      <c r="M250" s="10">
        <f t="shared" si="31"/>
        <v>0.8001218345961805</v>
      </c>
    </row>
    <row r="251" spans="1:13" ht="13.5">
      <c r="A251">
        <v>247</v>
      </c>
      <c r="B251" s="8">
        <f t="shared" si="26"/>
        <v>80.01218345961809</v>
      </c>
      <c r="D251" s="9">
        <f t="shared" si="27"/>
        <v>82.23050089392065</v>
      </c>
      <c r="F251" s="8">
        <f t="shared" si="30"/>
        <v>73.56994132441329</v>
      </c>
      <c r="G251" s="8">
        <f t="shared" si="28"/>
        <v>74.21416553793377</v>
      </c>
      <c r="H251" s="8">
        <f t="shared" si="29"/>
        <v>-1.2562602746332547</v>
      </c>
      <c r="J251" s="8">
        <f t="shared" si="32"/>
        <v>80.68078807743655</v>
      </c>
      <c r="K251" s="8">
        <f t="shared" si="33"/>
        <v>100.75206566052574</v>
      </c>
      <c r="L251" s="8">
        <f t="shared" si="34"/>
        <v>-0.06138639887095264</v>
      </c>
      <c r="M251" s="10">
        <f t="shared" si="31"/>
        <v>0.8001218345961805</v>
      </c>
    </row>
    <row r="252" spans="1:13" ht="13.5">
      <c r="A252">
        <v>248</v>
      </c>
      <c r="B252" s="8">
        <f t="shared" si="26"/>
        <v>80.01218345961809</v>
      </c>
      <c r="D252" s="9">
        <f t="shared" si="27"/>
        <v>81.78683740706015</v>
      </c>
      <c r="F252" s="8">
        <f t="shared" si="30"/>
        <v>72.95790526330052</v>
      </c>
      <c r="G252" s="8">
        <f t="shared" si="28"/>
        <v>73.66333308293227</v>
      </c>
      <c r="H252" s="8">
        <f t="shared" si="29"/>
        <v>-1.185717492670079</v>
      </c>
      <c r="J252" s="8">
        <f t="shared" si="32"/>
        <v>80.66286222461079</v>
      </c>
      <c r="K252" s="8">
        <f t="shared" si="33"/>
        <v>100.60945565388619</v>
      </c>
      <c r="L252" s="8">
        <f t="shared" si="34"/>
        <v>-0.06950875964781315</v>
      </c>
      <c r="M252" s="10">
        <f t="shared" si="31"/>
        <v>0.801095620926345</v>
      </c>
    </row>
    <row r="253" spans="1:13" ht="13.5">
      <c r="A253">
        <v>249</v>
      </c>
      <c r="B253" s="8">
        <f t="shared" si="26"/>
        <v>80.10956209263453</v>
      </c>
      <c r="D253" s="9">
        <f t="shared" si="27"/>
        <v>81.43190661757174</v>
      </c>
      <c r="F253" s="8">
        <f t="shared" si="30"/>
        <v>72.47761559026219</v>
      </c>
      <c r="G253" s="8">
        <f t="shared" si="28"/>
        <v>73.24081024049943</v>
      </c>
      <c r="H253" s="8">
        <f t="shared" si="29"/>
        <v>-1.109398027646355</v>
      </c>
      <c r="J253" s="8">
        <f t="shared" si="32"/>
        <v>80.737443056462</v>
      </c>
      <c r="K253" s="8">
        <f t="shared" si="33"/>
        <v>100.46175873720821</v>
      </c>
      <c r="L253" s="8">
        <f t="shared" si="34"/>
        <v>-0.07732757535082908</v>
      </c>
      <c r="M253" s="10">
        <f t="shared" si="31"/>
        <v>0.803038449397558</v>
      </c>
    </row>
    <row r="254" spans="1:13" ht="13.5">
      <c r="A254">
        <v>250</v>
      </c>
      <c r="B254" s="8">
        <f t="shared" si="26"/>
        <v>80.30384493975583</v>
      </c>
      <c r="D254" s="9">
        <f t="shared" si="27"/>
        <v>81.1674377125843</v>
      </c>
      <c r="F254" s="8">
        <f t="shared" si="30"/>
        <v>72.13141221285308</v>
      </c>
      <c r="G254" s="8">
        <f t="shared" si="28"/>
        <v>72.94865548554336</v>
      </c>
      <c r="H254" s="8">
        <f t="shared" si="29"/>
        <v>-1.0276737003773269</v>
      </c>
      <c r="J254" s="8">
        <f t="shared" si="32"/>
        <v>80.90391425365792</v>
      </c>
      <c r="K254" s="8">
        <f t="shared" si="33"/>
        <v>100.30997541111968</v>
      </c>
      <c r="L254" s="8">
        <f t="shared" si="34"/>
        <v>-0.08477315042459958</v>
      </c>
      <c r="M254" s="10">
        <f t="shared" si="31"/>
        <v>0.8059408547448004</v>
      </c>
    </row>
    <row r="255" spans="1:13" ht="13.5">
      <c r="A255">
        <v>251</v>
      </c>
      <c r="B255" s="8">
        <f t="shared" si="26"/>
        <v>80.59408547448007</v>
      </c>
      <c r="D255" s="9">
        <f t="shared" si="27"/>
        <v>80.99471915801861</v>
      </c>
      <c r="F255" s="8">
        <f t="shared" si="30"/>
        <v>71.92098178516603</v>
      </c>
      <c r="G255" s="8">
        <f t="shared" si="28"/>
        <v>72.78829215409743</v>
      </c>
      <c r="H255" s="8">
        <f t="shared" si="29"/>
        <v>-0.9409426634841864</v>
      </c>
      <c r="J255" s="8">
        <f t="shared" si="32"/>
        <v>81.16123591928827</v>
      </c>
      <c r="K255" s="8">
        <f t="shared" si="33"/>
        <v>100.15516541687512</v>
      </c>
      <c r="L255" s="8">
        <f t="shared" si="34"/>
        <v>-0.09177683480659551</v>
      </c>
      <c r="M255" s="10">
        <f t="shared" si="31"/>
        <v>0.8097886967409689</v>
      </c>
    </row>
    <row r="256" spans="1:13" ht="13.5">
      <c r="A256">
        <v>252</v>
      </c>
      <c r="B256" s="8">
        <f t="shared" si="26"/>
        <v>80.97886967409693</v>
      </c>
      <c r="D256" s="9">
        <f t="shared" si="27"/>
        <v>80.91459242131091</v>
      </c>
      <c r="F256" s="8">
        <f t="shared" si="30"/>
        <v>71.84734949061325</v>
      </c>
      <c r="G256" s="8">
        <f t="shared" si="28"/>
        <v>72.76050150896162</v>
      </c>
      <c r="H256" s="8">
        <f t="shared" si="29"/>
        <v>-0.8496274616493487</v>
      </c>
      <c r="J256" s="8">
        <f t="shared" si="32"/>
        <v>81.50795691676117</v>
      </c>
      <c r="K256" s="8">
        <f t="shared" si="33"/>
        <v>99.99843509242261</v>
      </c>
      <c r="L256" s="8">
        <f t="shared" si="34"/>
        <v>-0.09827218377118704</v>
      </c>
      <c r="M256" s="10">
        <f t="shared" si="31"/>
        <v>0.8145632290866421</v>
      </c>
    </row>
    <row r="257" spans="1:13" ht="13.5">
      <c r="A257">
        <v>253</v>
      </c>
      <c r="B257" s="8">
        <f t="shared" si="26"/>
        <v>81.45632290866425</v>
      </c>
      <c r="D257" s="9">
        <f t="shared" si="27"/>
        <v>80.92744787186813</v>
      </c>
      <c r="F257" s="8">
        <f t="shared" si="30"/>
        <v>71.91087404731228</v>
      </c>
      <c r="G257" s="8">
        <f t="shared" si="28"/>
        <v>72.86541893344749</v>
      </c>
      <c r="H257" s="8">
        <f t="shared" si="29"/>
        <v>-0.7541729730358276</v>
      </c>
      <c r="J257" s="8">
        <f t="shared" si="32"/>
        <v>81.94222857932883</v>
      </c>
      <c r="K257" s="8">
        <f t="shared" si="33"/>
        <v>99.84092354391943</v>
      </c>
      <c r="L257" s="8">
        <f t="shared" si="34"/>
        <v>-0.10419612024438636</v>
      </c>
      <c r="M257" s="10">
        <f t="shared" si="31"/>
        <v>0.8202411907401661</v>
      </c>
    </row>
    <row r="258" spans="1:13" ht="13.5">
      <c r="A258">
        <v>254</v>
      </c>
      <c r="B258" s="8">
        <f t="shared" si="26"/>
        <v>82.02411907401667</v>
      </c>
      <c r="D258" s="9">
        <f t="shared" si="27"/>
        <v>81.03322287922735</v>
      </c>
      <c r="F258" s="8">
        <f t="shared" si="30"/>
        <v>72.11124596041167</v>
      </c>
      <c r="G258" s="8">
        <f t="shared" si="28"/>
        <v>73.10253327177217</v>
      </c>
      <c r="H258" s="8">
        <f t="shared" si="29"/>
        <v>-0.6550442418997762</v>
      </c>
      <c r="J258" s="8">
        <f t="shared" si="32"/>
        <v>82.46181949582967</v>
      </c>
      <c r="K258" s="8">
        <f t="shared" si="33"/>
        <v>99.68378800525026</v>
      </c>
      <c r="L258" s="8">
        <f t="shared" si="34"/>
        <v>-0.10949006208686436</v>
      </c>
      <c r="M258" s="10">
        <f t="shared" si="31"/>
        <v>0.8267949192431119</v>
      </c>
    </row>
    <row r="259" spans="1:13" ht="13.5">
      <c r="A259">
        <v>255</v>
      </c>
      <c r="B259" s="8">
        <f t="shared" si="26"/>
        <v>82.67949192431124</v>
      </c>
      <c r="D259" s="9">
        <f t="shared" si="27"/>
        <v>81.23140211818522</v>
      </c>
      <c r="F259" s="8">
        <f t="shared" si="30"/>
        <v>72.4474890298724</v>
      </c>
      <c r="G259" s="8">
        <f t="shared" si="28"/>
        <v>73.47068931931628</v>
      </c>
      <c r="H259" s="8">
        <f t="shared" si="29"/>
        <v>-0.5527242129553881</v>
      </c>
      <c r="J259" s="8">
        <f t="shared" si="32"/>
        <v>83.06413109202883</v>
      </c>
      <c r="K259" s="8">
        <f t="shared" si="33"/>
        <v>99.5281887807808</v>
      </c>
      <c r="L259" s="8">
        <f t="shared" si="34"/>
        <v>-0.11410097832512485</v>
      </c>
      <c r="M259" s="10">
        <f t="shared" si="31"/>
        <v>0.8341924854889913</v>
      </c>
    </row>
    <row r="260" spans="1:13" ht="13.5">
      <c r="A260">
        <v>256</v>
      </c>
      <c r="B260" s="8">
        <f t="shared" si="26"/>
        <v>83.41924854889916</v>
      </c>
      <c r="D260" s="9">
        <f t="shared" si="27"/>
        <v>81.52102007941042</v>
      </c>
      <c r="F260" s="8">
        <f t="shared" si="30"/>
        <v>72.9179651063609</v>
      </c>
      <c r="G260" s="8">
        <f t="shared" si="28"/>
        <v>73.96809345061472</v>
      </c>
      <c r="H260" s="8">
        <f t="shared" si="29"/>
        <v>-0.4477113785300055</v>
      </c>
      <c r="J260" s="8">
        <f t="shared" si="32"/>
        <v>83.74621375278807</v>
      </c>
      <c r="K260" s="8">
        <f t="shared" si="33"/>
        <v>99.37527417013587</v>
      </c>
      <c r="L260" s="8">
        <f t="shared" si="34"/>
        <v>-0.11798234155710512</v>
      </c>
      <c r="M260" s="10">
        <f t="shared" si="31"/>
        <v>0.8423978492786552</v>
      </c>
    </row>
    <row r="261" spans="1:13" ht="13.5">
      <c r="A261">
        <v>257</v>
      </c>
      <c r="B261" s="8">
        <f aca="true" t="shared" si="35" ref="B261:B324">100+20*SIN(2*PI()*A261/90)</f>
        <v>84.23978492786554</v>
      </c>
      <c r="D261" s="9">
        <f t="shared" si="27"/>
        <v>81.90066577330818</v>
      </c>
      <c r="F261" s="8">
        <f t="shared" si="30"/>
        <v>73.52038207208471</v>
      </c>
      <c r="G261" s="8">
        <f t="shared" si="28"/>
        <v>74.59232235766281</v>
      </c>
      <c r="H261" s="8">
        <f t="shared" si="29"/>
        <v>-0.34051734997219574</v>
      </c>
      <c r="J261" s="8">
        <f t="shared" si="32"/>
        <v>84.50478326591713</v>
      </c>
      <c r="K261" s="8">
        <f t="shared" si="33"/>
        <v>99.22616575931082</v>
      </c>
      <c r="L261" s="8">
        <f t="shared" si="34"/>
        <v>-0.12109494848389965</v>
      </c>
      <c r="M261" s="10">
        <f t="shared" si="31"/>
        <v>0.8513710349045207</v>
      </c>
    </row>
    <row r="262" spans="1:13" ht="13.5">
      <c r="A262">
        <v>258</v>
      </c>
      <c r="B262" s="8">
        <f t="shared" si="35"/>
        <v>85.13710349045209</v>
      </c>
      <c r="D262" s="9">
        <f aca="true" t="shared" si="36" ref="D262:D325">B261*$E$3+(1-$E$3)*D261</f>
        <v>82.36848960421965</v>
      </c>
      <c r="F262" s="8">
        <f t="shared" si="30"/>
        <v>74.2518050076906</v>
      </c>
      <c r="G262" s="8">
        <f aca="true" t="shared" si="37" ref="G262:G325">$G$2*B262+(1-$G$2)*(G261+H261)</f>
        <v>75.34033485596676</v>
      </c>
      <c r="H262" s="8">
        <f aca="true" t="shared" si="38" ref="H262:H325">$G$3*(G262-G261)+(1-$G$3)*H261</f>
        <v>-0.2316643651445811</v>
      </c>
      <c r="J262" s="8">
        <f t="shared" si="32"/>
        <v>85.33623741209236</v>
      </c>
      <c r="K262" s="8">
        <f t="shared" si="33"/>
        <v>99.08194443215886</v>
      </c>
      <c r="L262" s="8">
        <f t="shared" si="34"/>
        <v>-0.12340758635070503</v>
      </c>
      <c r="M262" s="10">
        <f t="shared" si="31"/>
        <v>0.8610683259081999</v>
      </c>
    </row>
    <row r="263" spans="1:13" ht="13.5">
      <c r="A263">
        <v>259</v>
      </c>
      <c r="B263" s="8">
        <f t="shared" si="35"/>
        <v>86.10683259082002</v>
      </c>
      <c r="D263" s="9">
        <f t="shared" si="36"/>
        <v>82.92221238146614</v>
      </c>
      <c r="F263" s="8">
        <f aca="true" t="shared" si="39" ref="F263:F326">G262+H262</f>
        <v>75.10867049082218</v>
      </c>
      <c r="G263" s="8">
        <f t="shared" si="37"/>
        <v>76.20848670082196</v>
      </c>
      <c r="H263" s="8">
        <f t="shared" si="38"/>
        <v>-0.12168274414460245</v>
      </c>
      <c r="J263" s="8">
        <f t="shared" si="32"/>
        <v>86.23667257436924</v>
      </c>
      <c r="K263" s="8">
        <f t="shared" si="33"/>
        <v>98.94363741333639</v>
      </c>
      <c r="L263" s="8">
        <f t="shared" si="34"/>
        <v>-0.12489752959788189</v>
      </c>
      <c r="M263" s="10">
        <f t="shared" si="31"/>
        <v>0.8714424780626918</v>
      </c>
    </row>
    <row r="264" spans="1:13" ht="13.5">
      <c r="A264">
        <v>260</v>
      </c>
      <c r="B264" s="8">
        <f t="shared" si="35"/>
        <v>87.14424780626922</v>
      </c>
      <c r="D264" s="9">
        <f t="shared" si="36"/>
        <v>83.55913642333692</v>
      </c>
      <c r="F264" s="8">
        <f t="shared" si="39"/>
        <v>76.08680395667736</v>
      </c>
      <c r="G264" s="8">
        <f t="shared" si="37"/>
        <v>77.19254834163655</v>
      </c>
      <c r="H264" s="8">
        <f t="shared" si="38"/>
        <v>-0.01110830564868344</v>
      </c>
      <c r="J264" s="8">
        <f t="shared" si="32"/>
        <v>87.20190029298095</v>
      </c>
      <c r="K264" s="8">
        <f t="shared" si="33"/>
        <v>98.8122066017012</v>
      </c>
      <c r="L264" s="8">
        <f t="shared" si="34"/>
        <v>-0.1255508578016121</v>
      </c>
      <c r="M264" s="10">
        <f t="shared" si="31"/>
        <v>0.8824429495415049</v>
      </c>
    </row>
    <row r="265" spans="1:13" ht="13.5">
      <c r="A265">
        <v>261</v>
      </c>
      <c r="B265" s="8">
        <f t="shared" si="35"/>
        <v>88.24429495415052</v>
      </c>
      <c r="D265" s="9">
        <f t="shared" si="36"/>
        <v>84.27615869992339</v>
      </c>
      <c r="F265" s="8">
        <f t="shared" si="39"/>
        <v>77.18144003598786</v>
      </c>
      <c r="G265" s="8">
        <f t="shared" si="37"/>
        <v>78.28772552780413</v>
      </c>
      <c r="H265" s="8">
        <f t="shared" si="38"/>
        <v>0.09952024353294242</v>
      </c>
      <c r="J265" s="8">
        <f t="shared" si="32"/>
        <v>88.22746374361097</v>
      </c>
      <c r="K265" s="8">
        <f t="shared" si="33"/>
        <v>98.6885383956384</v>
      </c>
      <c r="L265" s="8">
        <f t="shared" si="34"/>
        <v>-0.12536259262773117</v>
      </c>
      <c r="M265" s="10">
        <f t="shared" si="31"/>
        <v>0.8940161471533588</v>
      </c>
    </row>
    <row r="266" spans="1:13" ht="13.5">
      <c r="A266">
        <v>262</v>
      </c>
      <c r="B266" s="8">
        <f t="shared" si="35"/>
        <v>89.40161471533594</v>
      </c>
      <c r="D266" s="9">
        <f t="shared" si="36"/>
        <v>85.06978595076882</v>
      </c>
      <c r="F266" s="8">
        <f t="shared" si="39"/>
        <v>78.38724577133706</v>
      </c>
      <c r="G266" s="8">
        <f t="shared" si="37"/>
        <v>79.48868266573696</v>
      </c>
      <c r="H266" s="8">
        <f t="shared" si="38"/>
        <v>0.2096639329729314</v>
      </c>
      <c r="J266" s="8">
        <f t="shared" si="32"/>
        <v>89.30865416753464</v>
      </c>
      <c r="K266" s="8">
        <f t="shared" si="33"/>
        <v>98.5734351523437</v>
      </c>
      <c r="L266" s="8">
        <f t="shared" si="34"/>
        <v>-0.12433665769442782</v>
      </c>
      <c r="M266" s="10">
        <f t="shared" si="31"/>
        <v>0.9061056874428215</v>
      </c>
    </row>
    <row r="267" spans="1:13" ht="13.5">
      <c r="A267">
        <v>263</v>
      </c>
      <c r="B267" s="8">
        <f t="shared" si="35"/>
        <v>90.6105687442822</v>
      </c>
      <c r="D267" s="9">
        <f t="shared" si="36"/>
        <v>85.93615170368224</v>
      </c>
      <c r="F267" s="8">
        <f t="shared" si="39"/>
        <v>79.69834659870989</v>
      </c>
      <c r="G267" s="8">
        <f t="shared" si="37"/>
        <v>80.78956881326712</v>
      </c>
      <c r="H267" s="8">
        <f t="shared" si="38"/>
        <v>0.3187861544286547</v>
      </c>
      <c r="J267" s="8">
        <f t="shared" si="32"/>
        <v>90.44052732753875</v>
      </c>
      <c r="K267" s="8">
        <f t="shared" si="33"/>
        <v>98.4676083648146</v>
      </c>
      <c r="L267" s="8">
        <f t="shared" si="34"/>
        <v>-0.12248567067789612</v>
      </c>
      <c r="M267" s="10">
        <f t="shared" si="31"/>
        <v>0.9186526713848395</v>
      </c>
    </row>
    <row r="268" spans="1:13" ht="13.5">
      <c r="A268">
        <v>264</v>
      </c>
      <c r="B268" s="8">
        <f t="shared" si="35"/>
        <v>91.865267138484</v>
      </c>
      <c r="D268" s="9">
        <f t="shared" si="36"/>
        <v>86.87103511180223</v>
      </c>
      <c r="F268" s="8">
        <f t="shared" si="39"/>
        <v>81.10835496769577</v>
      </c>
      <c r="G268" s="8">
        <f t="shared" si="37"/>
        <v>82.18404618477459</v>
      </c>
      <c r="H268" s="8">
        <f t="shared" si="38"/>
        <v>0.42635527613653557</v>
      </c>
      <c r="J268" s="8">
        <f t="shared" si="32"/>
        <v>91.61792010229082</v>
      </c>
      <c r="K268" s="8">
        <f t="shared" si="33"/>
        <v>98.37167358570387</v>
      </c>
      <c r="L268" s="8">
        <f t="shared" si="34"/>
        <v>-0.11983058152117856</v>
      </c>
      <c r="M268" s="10">
        <f t="shared" si="31"/>
        <v>0.9315959713348656</v>
      </c>
    </row>
    <row r="269" spans="1:13" ht="13.5">
      <c r="A269">
        <v>265</v>
      </c>
      <c r="B269" s="8">
        <f t="shared" si="35"/>
        <v>93.15959713348661</v>
      </c>
      <c r="D269" s="9">
        <f t="shared" si="36"/>
        <v>87.8698815171386</v>
      </c>
      <c r="F269" s="8">
        <f t="shared" si="39"/>
        <v>82.61040146091112</v>
      </c>
      <c r="G269" s="8">
        <f t="shared" si="37"/>
        <v>83.66532102816868</v>
      </c>
      <c r="H269" s="8">
        <f t="shared" si="38"/>
        <v>0.531847232862291</v>
      </c>
      <c r="J269" s="8">
        <f t="shared" si="32"/>
        <v>92.83546736221867</v>
      </c>
      <c r="K269" s="8">
        <f t="shared" si="33"/>
        <v>98.28614707815836</v>
      </c>
      <c r="L269" s="8">
        <f t="shared" si="34"/>
        <v>-0.11640017412361166</v>
      </c>
      <c r="M269" s="10">
        <f t="shared" si="31"/>
        <v>0.9448725288365996</v>
      </c>
    </row>
    <row r="270" spans="1:13" ht="13.5">
      <c r="A270">
        <v>266</v>
      </c>
      <c r="B270" s="8">
        <f t="shared" si="35"/>
        <v>94.48725288365999</v>
      </c>
      <c r="D270" s="9">
        <f t="shared" si="36"/>
        <v>88.9278246404082</v>
      </c>
      <c r="F270" s="8">
        <f t="shared" si="39"/>
        <v>84.19716826103097</v>
      </c>
      <c r="G270" s="8">
        <f t="shared" si="37"/>
        <v>85.22617672329386</v>
      </c>
      <c r="H270" s="8">
        <f t="shared" si="38"/>
        <v>0.6347480790885803</v>
      </c>
      <c r="J270" s="8">
        <f t="shared" si="32"/>
        <v>94.08761929084083</v>
      </c>
      <c r="K270" s="8">
        <f t="shared" si="33"/>
        <v>98.2114441315309</v>
      </c>
      <c r="L270" s="8">
        <f t="shared" si="34"/>
        <v>-0.11223045137399731</v>
      </c>
      <c r="M270" s="10">
        <f t="shared" si="31"/>
        <v>0.9584176618364476</v>
      </c>
    </row>
    <row r="271" spans="1:13" ht="13.5">
      <c r="A271">
        <v>267</v>
      </c>
      <c r="B271" s="8">
        <f t="shared" si="35"/>
        <v>95.84176618364478</v>
      </c>
      <c r="D271" s="9">
        <f t="shared" si="36"/>
        <v>90.03971028905856</v>
      </c>
      <c r="F271" s="8">
        <f t="shared" si="39"/>
        <v>85.86092480238244</v>
      </c>
      <c r="G271" s="8">
        <f t="shared" si="37"/>
        <v>86.85900894050869</v>
      </c>
      <c r="H271" s="8">
        <f t="shared" si="38"/>
        <v>0.734556492901205</v>
      </c>
      <c r="J271" s="8">
        <f t="shared" si="32"/>
        <v>95.36865932623456</v>
      </c>
      <c r="K271" s="8">
        <f t="shared" si="33"/>
        <v>98.14787894506313</v>
      </c>
      <c r="L271" s="8">
        <f t="shared" si="34"/>
        <v>-0.10736392488337455</v>
      </c>
      <c r="M271" s="10">
        <f t="shared" si="31"/>
        <v>0.9721653798079863</v>
      </c>
    </row>
    <row r="272" spans="1:13" ht="13.5">
      <c r="A272">
        <v>268</v>
      </c>
      <c r="B272" s="8">
        <f t="shared" si="35"/>
        <v>97.21653798079863</v>
      </c>
      <c r="D272" s="9">
        <f t="shared" si="36"/>
        <v>91.20012146797582</v>
      </c>
      <c r="F272" s="8">
        <f t="shared" si="39"/>
        <v>87.59356543340989</v>
      </c>
      <c r="G272" s="8">
        <f t="shared" si="37"/>
        <v>88.55586268814878</v>
      </c>
      <c r="H272" s="8">
        <f t="shared" si="38"/>
        <v>0.8307862183750936</v>
      </c>
      <c r="J272" s="8">
        <f t="shared" si="32"/>
        <v>96.67272289780658</v>
      </c>
      <c r="K272" s="8">
        <f t="shared" si="33"/>
        <v>98.09566595543235</v>
      </c>
      <c r="L272" s="8">
        <f t="shared" si="34"/>
        <v>-0.10184883135811457</v>
      </c>
      <c r="M272" s="10">
        <f t="shared" si="31"/>
        <v>0.9860487052511746</v>
      </c>
    </row>
    <row r="273" spans="1:13" ht="13.5">
      <c r="A273">
        <v>269</v>
      </c>
      <c r="B273" s="8">
        <f t="shared" si="35"/>
        <v>98.60487052511749</v>
      </c>
      <c r="D273" s="9">
        <f t="shared" si="36"/>
        <v>92.40340477054039</v>
      </c>
      <c r="F273" s="8">
        <f t="shared" si="39"/>
        <v>89.38664890652387</v>
      </c>
      <c r="G273" s="8">
        <f t="shared" si="37"/>
        <v>90.30847106838323</v>
      </c>
      <c r="H273" s="8">
        <f t="shared" si="38"/>
        <v>0.9229684345610292</v>
      </c>
      <c r="J273" s="8">
        <f t="shared" si="32"/>
        <v>97.9938171240742</v>
      </c>
      <c r="K273" s="8">
        <f t="shared" si="33"/>
        <v>98.05492246417857</v>
      </c>
      <c r="L273" s="8">
        <f t="shared" si="34"/>
        <v>-0.09573829734768093</v>
      </c>
      <c r="M273" s="10">
        <f t="shared" si="31"/>
        <v>0.9999999999999994</v>
      </c>
    </row>
    <row r="274" spans="1:13" ht="13.5">
      <c r="A274">
        <v>270</v>
      </c>
      <c r="B274" s="8">
        <f t="shared" si="35"/>
        <v>99.99999999999999</v>
      </c>
      <c r="D274" s="9">
        <f t="shared" si="36"/>
        <v>93.64369792145581</v>
      </c>
      <c r="F274" s="8">
        <f t="shared" si="39"/>
        <v>91.23143950294426</v>
      </c>
      <c r="G274" s="8">
        <f t="shared" si="37"/>
        <v>92.10829555264984</v>
      </c>
      <c r="H274" s="8">
        <f t="shared" si="38"/>
        <v>1.010654039531587</v>
      </c>
      <c r="J274" s="8">
        <f t="shared" si="32"/>
        <v>99.32584161849674</v>
      </c>
      <c r="K274" s="8">
        <f t="shared" si="33"/>
        <v>98.02567240793228</v>
      </c>
      <c r="L274" s="8">
        <f t="shared" si="34"/>
        <v>-0.0890894732375426</v>
      </c>
      <c r="M274" s="10">
        <f t="shared" si="31"/>
        <v>1.0139512947488243</v>
      </c>
    </row>
    <row r="275" spans="1:13" ht="13.5">
      <c r="A275">
        <v>271</v>
      </c>
      <c r="B275" s="8">
        <f t="shared" si="35"/>
        <v>101.39512947488248</v>
      </c>
      <c r="D275" s="9">
        <f t="shared" si="36"/>
        <v>94.91495833716465</v>
      </c>
      <c r="F275" s="8">
        <f t="shared" si="39"/>
        <v>93.11894959218142</v>
      </c>
      <c r="G275" s="8">
        <f t="shared" si="37"/>
        <v>93.94656758045153</v>
      </c>
      <c r="H275" s="8">
        <f t="shared" si="38"/>
        <v>1.0934158383585977</v>
      </c>
      <c r="J275" s="8">
        <f t="shared" si="32"/>
        <v>100.66261052358551</v>
      </c>
      <c r="K275" s="8">
        <f t="shared" si="33"/>
        <v>98.00785110730797</v>
      </c>
      <c r="L275" s="8">
        <f t="shared" si="34"/>
        <v>-0.08196265597621889</v>
      </c>
      <c r="M275" s="10">
        <f t="shared" si="31"/>
        <v>1.0278346201920128</v>
      </c>
    </row>
    <row r="276" spans="1:13" ht="13.5">
      <c r="A276">
        <v>272</v>
      </c>
      <c r="B276" s="8">
        <f t="shared" si="35"/>
        <v>102.78346201920134</v>
      </c>
      <c r="D276" s="9">
        <f t="shared" si="36"/>
        <v>96.21099256470822</v>
      </c>
      <c r="F276" s="8">
        <f t="shared" si="39"/>
        <v>95.03998341881012</v>
      </c>
      <c r="G276" s="8">
        <f t="shared" si="37"/>
        <v>95.81433127884924</v>
      </c>
      <c r="H276" s="8">
        <f t="shared" si="38"/>
        <v>1.170850624362509</v>
      </c>
      <c r="J276" s="8">
        <f t="shared" si="32"/>
        <v>101.99787585988122</v>
      </c>
      <c r="K276" s="8">
        <f t="shared" si="33"/>
        <v>98.00131082847241</v>
      </c>
      <c r="L276" s="8">
        <f t="shared" si="34"/>
        <v>-0.07442041826215284</v>
      </c>
      <c r="M276" s="10">
        <f t="shared" si="31"/>
        <v>1.0415823381635514</v>
      </c>
    </row>
    <row r="277" spans="1:13" ht="13.5">
      <c r="A277">
        <v>273</v>
      </c>
      <c r="B277" s="8">
        <f t="shared" si="35"/>
        <v>104.15823381635519</v>
      </c>
      <c r="D277" s="9">
        <f t="shared" si="36"/>
        <v>97.52548645560685</v>
      </c>
      <c r="F277" s="8">
        <f t="shared" si="39"/>
        <v>96.98518190321175</v>
      </c>
      <c r="G277" s="8">
        <f t="shared" si="37"/>
        <v>97.7024870945261</v>
      </c>
      <c r="H277" s="8">
        <f t="shared" si="38"/>
        <v>1.2425811434939449</v>
      </c>
      <c r="J277" s="8">
        <f t="shared" si="32"/>
        <v>103.32535223742047</v>
      </c>
      <c r="K277" s="8">
        <f t="shared" si="33"/>
        <v>98.0058269938646</v>
      </c>
      <c r="L277" s="8">
        <f t="shared" si="34"/>
        <v>-0.0665267598967186</v>
      </c>
      <c r="M277" s="10">
        <f t="shared" si="31"/>
        <v>1.055127471163399</v>
      </c>
    </row>
    <row r="278" spans="1:13" ht="13.5">
      <c r="A278">
        <v>274</v>
      </c>
      <c r="B278" s="8">
        <f t="shared" si="35"/>
        <v>105.51274711633998</v>
      </c>
      <c r="D278" s="9">
        <f t="shared" si="36"/>
        <v>98.85203592775653</v>
      </c>
      <c r="F278" s="8">
        <f t="shared" si="39"/>
        <v>98.94506823802006</v>
      </c>
      <c r="G278" s="8">
        <f t="shared" si="37"/>
        <v>99.60183612585205</v>
      </c>
      <c r="H278" s="8">
        <f t="shared" si="38"/>
        <v>1.3082579322771446</v>
      </c>
      <c r="J278" s="8">
        <f t="shared" si="32"/>
        <v>104.6387429346153</v>
      </c>
      <c r="K278" s="8">
        <f t="shared" si="33"/>
        <v>98.02110488448167</v>
      </c>
      <c r="L278" s="8">
        <f t="shared" si="34"/>
        <v>-0.058346294845339645</v>
      </c>
      <c r="M278" s="10">
        <f t="shared" si="31"/>
        <v>1.068404028665133</v>
      </c>
    </row>
    <row r="279" spans="1:13" ht="13.5">
      <c r="A279">
        <v>275</v>
      </c>
      <c r="B279" s="8">
        <f t="shared" si="35"/>
        <v>106.84040286651336</v>
      </c>
      <c r="D279" s="9">
        <f t="shared" si="36"/>
        <v>100.18417816547323</v>
      </c>
      <c r="F279" s="8">
        <f t="shared" si="39"/>
        <v>100.91009405812919</v>
      </c>
      <c r="G279" s="8">
        <f t="shared" si="37"/>
        <v>101.50312493896762</v>
      </c>
      <c r="H279" s="8">
        <f t="shared" si="38"/>
        <v>1.3675610203609874</v>
      </c>
      <c r="J279" s="8">
        <f t="shared" si="32"/>
        <v>105.931767304675</v>
      </c>
      <c r="K279" s="8">
        <f t="shared" si="33"/>
        <v>98.04678668475376</v>
      </c>
      <c r="L279" s="8">
        <f t="shared" si="34"/>
        <v>-0.049943485333597486</v>
      </c>
      <c r="M279" s="10">
        <f t="shared" si="31"/>
        <v>1.0813473286151591</v>
      </c>
    </row>
    <row r="280" spans="1:13" ht="13.5">
      <c r="A280">
        <v>276</v>
      </c>
      <c r="B280" s="8">
        <f t="shared" si="35"/>
        <v>108.13473286151597</v>
      </c>
      <c r="D280" s="9">
        <f t="shared" si="36"/>
        <v>101.51542310568126</v>
      </c>
      <c r="F280" s="8">
        <f t="shared" si="39"/>
        <v>102.8706859593286</v>
      </c>
      <c r="G280" s="8">
        <f t="shared" si="37"/>
        <v>103.39709064954735</v>
      </c>
      <c r="H280" s="8">
        <f t="shared" si="38"/>
        <v>1.420201489382862</v>
      </c>
      <c r="J280" s="8">
        <f t="shared" si="32"/>
        <v>107.19818942440324</v>
      </c>
      <c r="K280" s="8">
        <f t="shared" si="33"/>
        <v>98.08245873159377</v>
      </c>
      <c r="L280" s="8">
        <f t="shared" si="34"/>
        <v>-0.04138193211623576</v>
      </c>
      <c r="M280" s="10">
        <f t="shared" si="31"/>
        <v>1.0938943125571778</v>
      </c>
    </row>
    <row r="281" spans="1:13" ht="13.5">
      <c r="A281">
        <v>277</v>
      </c>
      <c r="B281" s="8">
        <f t="shared" si="35"/>
        <v>109.38943125571782</v>
      </c>
      <c r="D281" s="9">
        <f t="shared" si="36"/>
        <v>102.83928505684821</v>
      </c>
      <c r="F281" s="8">
        <f t="shared" si="39"/>
        <v>104.81729213893021</v>
      </c>
      <c r="G281" s="8">
        <f t="shared" si="37"/>
        <v>105.27450605060898</v>
      </c>
      <c r="H281" s="8">
        <f t="shared" si="38"/>
        <v>1.4659228805507385</v>
      </c>
      <c r="J281" s="8">
        <f t="shared" si="32"/>
        <v>108.43184785591956</v>
      </c>
      <c r="K281" s="8">
        <f t="shared" si="33"/>
        <v>98.127658841099</v>
      </c>
      <c r="L281" s="8">
        <f t="shared" si="34"/>
        <v>-0.03272372795408908</v>
      </c>
      <c r="M281" s="10">
        <f t="shared" si="31"/>
        <v>1.1059838528466406</v>
      </c>
    </row>
    <row r="282" spans="1:13" ht="13.5">
      <c r="A282">
        <v>278</v>
      </c>
      <c r="B282" s="8">
        <f t="shared" si="35"/>
        <v>110.5983852846641</v>
      </c>
      <c r="D282" s="9">
        <f t="shared" si="36"/>
        <v>104.14931429662214</v>
      </c>
      <c r="F282" s="8">
        <f t="shared" si="39"/>
        <v>106.74042893115971</v>
      </c>
      <c r="G282" s="8">
        <f t="shared" si="37"/>
        <v>107.12622456651016</v>
      </c>
      <c r="H282" s="8">
        <f t="shared" si="38"/>
        <v>1.504502444085783</v>
      </c>
      <c r="J282" s="8">
        <f t="shared" si="32"/>
        <v>109.62668634996358</v>
      </c>
      <c r="K282" s="8">
        <f t="shared" si="33"/>
        <v>98.18188359906802</v>
      </c>
      <c r="L282" s="8">
        <f t="shared" si="34"/>
        <v>-0.02402887936177919</v>
      </c>
      <c r="M282" s="10">
        <f t="shared" si="31"/>
        <v>1.117557050458494</v>
      </c>
    </row>
    <row r="283" spans="1:13" ht="13.5">
      <c r="A283">
        <v>279</v>
      </c>
      <c r="B283" s="8">
        <f t="shared" si="35"/>
        <v>111.75570504584945</v>
      </c>
      <c r="D283" s="9">
        <f t="shared" si="36"/>
        <v>105.43912849423054</v>
      </c>
      <c r="F283" s="8">
        <f t="shared" si="39"/>
        <v>108.63072701059595</v>
      </c>
      <c r="G283" s="8">
        <f t="shared" si="37"/>
        <v>108.9432248141213</v>
      </c>
      <c r="H283" s="8">
        <f t="shared" si="38"/>
        <v>1.5357522244383182</v>
      </c>
      <c r="J283" s="8">
        <f t="shared" si="32"/>
        <v>110.7767852811539</v>
      </c>
      <c r="K283" s="8">
        <f t="shared" si="33"/>
        <v>98.24459551454096</v>
      </c>
      <c r="L283" s="8">
        <f t="shared" si="34"/>
        <v>-0.015354799878306707</v>
      </c>
      <c r="M283" s="10">
        <f t="shared" si="31"/>
        <v>1.1285575219373074</v>
      </c>
    </row>
    <row r="284" spans="1:13" ht="13.5">
      <c r="A284">
        <v>280</v>
      </c>
      <c r="B284" s="8">
        <f t="shared" si="35"/>
        <v>112.85575219373077</v>
      </c>
      <c r="D284" s="9">
        <f t="shared" si="36"/>
        <v>106.70244380455433</v>
      </c>
      <c r="F284" s="8">
        <f t="shared" si="39"/>
        <v>110.4789770385596</v>
      </c>
      <c r="G284" s="8">
        <f t="shared" si="37"/>
        <v>110.71665455407673</v>
      </c>
      <c r="H284" s="8">
        <f t="shared" si="38"/>
        <v>1.5595199759900296</v>
      </c>
      <c r="J284" s="8">
        <f t="shared" si="32"/>
        <v>111.87639357191703</v>
      </c>
      <c r="K284" s="8">
        <f t="shared" si="33"/>
        <v>98.31522994861689</v>
      </c>
      <c r="L284" s="8">
        <f t="shared" si="34"/>
        <v>-0.006755876482883307</v>
      </c>
      <c r="M284" s="10">
        <f t="shared" si="31"/>
        <v>1.1389316740917987</v>
      </c>
    </row>
    <row r="285" spans="1:13" ht="13.5">
      <c r="A285">
        <v>281</v>
      </c>
      <c r="B285" s="8">
        <f t="shared" si="35"/>
        <v>113.89316740917991</v>
      </c>
      <c r="D285" s="9">
        <f t="shared" si="36"/>
        <v>107.93310548238964</v>
      </c>
      <c r="F285" s="8">
        <f t="shared" si="39"/>
        <v>112.27617453006675</v>
      </c>
      <c r="G285" s="8">
        <f t="shared" si="37"/>
        <v>112.43787381797807</v>
      </c>
      <c r="H285" s="8">
        <f t="shared" si="38"/>
        <v>1.5756899047811612</v>
      </c>
      <c r="J285" s="8">
        <f t="shared" si="32"/>
        <v>112.91996083359093</v>
      </c>
      <c r="K285" s="8">
        <f t="shared" si="33"/>
        <v>98.3932017435721</v>
      </c>
      <c r="L285" s="8">
        <f t="shared" si="34"/>
        <v>0.001716890660926812</v>
      </c>
      <c r="M285" s="10">
        <f t="shared" si="31"/>
        <v>1.1486289650954782</v>
      </c>
    </row>
    <row r="286" spans="1:13" ht="13.5">
      <c r="A286">
        <v>282</v>
      </c>
      <c r="B286" s="8">
        <f t="shared" si="35"/>
        <v>114.86289650954784</v>
      </c>
      <c r="D286" s="9">
        <f t="shared" si="36"/>
        <v>109.12511786774769</v>
      </c>
      <c r="F286" s="8">
        <f t="shared" si="39"/>
        <v>114.01356372275923</v>
      </c>
      <c r="G286" s="8">
        <f t="shared" si="37"/>
        <v>114.09849700143809</v>
      </c>
      <c r="H286" s="8">
        <f t="shared" si="38"/>
        <v>1.584183232649047</v>
      </c>
      <c r="J286" s="8">
        <f t="shared" si="32"/>
        <v>113.9021694310398</v>
      </c>
      <c r="K286" s="8">
        <f t="shared" si="33"/>
        <v>98.47791148958575</v>
      </c>
      <c r="L286" s="8">
        <f t="shared" si="34"/>
        <v>0.010016176196198521</v>
      </c>
      <c r="M286" s="10">
        <f aca="true" t="shared" si="40" ref="M286:M349">(B197/$K$94+B287/AVERAGE($B$95:$B$184))/2</f>
        <v>1.1576021507213439</v>
      </c>
    </row>
    <row r="287" spans="1:13" ht="13.5">
      <c r="A287">
        <v>283</v>
      </c>
      <c r="B287" s="8">
        <f t="shared" si="35"/>
        <v>115.76021507213443</v>
      </c>
      <c r="D287" s="9">
        <f t="shared" si="36"/>
        <v>110.27267359610772</v>
      </c>
      <c r="F287" s="8">
        <f t="shared" si="39"/>
        <v>115.68268023408714</v>
      </c>
      <c r="G287" s="8">
        <f t="shared" si="37"/>
        <v>115.69043371789188</v>
      </c>
      <c r="H287" s="8">
        <f t="shared" si="38"/>
        <v>1.5849585810295213</v>
      </c>
      <c r="J287" s="8">
        <f aca="true" t="shared" si="41" ref="J287:J350">(K286+L286)*M197</f>
        <v>114.81796616138519</v>
      </c>
      <c r="K287" s="8">
        <f aca="true" t="shared" si="42" ref="K287:K350">$K$1*B287/M197+(1-$K$1)*(K286+L286)</f>
        <v>98.56875137801754</v>
      </c>
      <c r="L287" s="8">
        <f aca="true" t="shared" si="43" ref="L287:L350">$K$2*(K287-K286)+(1-$K$2)*L286</f>
        <v>0.01809854741975743</v>
      </c>
      <c r="M287" s="10">
        <f t="shared" si="40"/>
        <v>1.1658075145110078</v>
      </c>
    </row>
    <row r="288" spans="1:13" ht="13.5">
      <c r="A288">
        <v>284</v>
      </c>
      <c r="B288" s="8">
        <f t="shared" si="35"/>
        <v>116.58075145110082</v>
      </c>
      <c r="D288" s="9">
        <f t="shared" si="36"/>
        <v>111.37018189131308</v>
      </c>
      <c r="F288" s="8">
        <f t="shared" si="39"/>
        <v>117.2753922989214</v>
      </c>
      <c r="G288" s="8">
        <f t="shared" si="37"/>
        <v>117.20592821413933</v>
      </c>
      <c r="H288" s="8">
        <f t="shared" si="38"/>
        <v>1.5780121725513148</v>
      </c>
      <c r="J288" s="8">
        <f t="shared" si="41"/>
        <v>115.66259322833977</v>
      </c>
      <c r="K288" s="8">
        <f t="shared" si="42"/>
        <v>98.6651106010703</v>
      </c>
      <c r="L288" s="8">
        <f t="shared" si="43"/>
        <v>0.025924614983057502</v>
      </c>
      <c r="M288" s="10">
        <f t="shared" si="40"/>
        <v>1.1732050807568872</v>
      </c>
    </row>
    <row r="289" spans="1:13" ht="13.5">
      <c r="A289">
        <v>285</v>
      </c>
      <c r="B289" s="8">
        <f t="shared" si="35"/>
        <v>117.32050807568879</v>
      </c>
      <c r="D289" s="9">
        <f t="shared" si="36"/>
        <v>112.41229580327064</v>
      </c>
      <c r="F289" s="8">
        <f t="shared" si="39"/>
        <v>118.78394038669065</v>
      </c>
      <c r="G289" s="8">
        <f t="shared" si="37"/>
        <v>118.63759715559047</v>
      </c>
      <c r="H289" s="8">
        <f t="shared" si="38"/>
        <v>1.5633778494412969</v>
      </c>
      <c r="J289" s="8">
        <f t="shared" si="41"/>
        <v>116.43161819111133</v>
      </c>
      <c r="K289" s="8">
        <f t="shared" si="42"/>
        <v>98.76638026773685</v>
      </c>
      <c r="L289" s="8">
        <f t="shared" si="43"/>
        <v>0.03345912015140709</v>
      </c>
      <c r="M289" s="10">
        <f t="shared" si="40"/>
        <v>1.179758809259833</v>
      </c>
    </row>
    <row r="290" spans="1:13" ht="13.5">
      <c r="A290">
        <v>286</v>
      </c>
      <c r="B290" s="8">
        <f t="shared" si="35"/>
        <v>117.97588092598335</v>
      </c>
      <c r="D290" s="9">
        <f t="shared" si="36"/>
        <v>113.39393825775429</v>
      </c>
      <c r="F290" s="8">
        <f t="shared" si="39"/>
        <v>120.20097500503176</v>
      </c>
      <c r="G290" s="8">
        <f t="shared" si="37"/>
        <v>119.97846559712693</v>
      </c>
      <c r="H290" s="8">
        <f t="shared" si="38"/>
        <v>1.541126908650813</v>
      </c>
      <c r="J290" s="8">
        <f t="shared" si="41"/>
        <v>117.12096257073654</v>
      </c>
      <c r="K290" s="8">
        <f t="shared" si="42"/>
        <v>98.87195781514002</v>
      </c>
      <c r="L290" s="8">
        <f t="shared" si="43"/>
        <v>0.040670962876583575</v>
      </c>
      <c r="M290" s="10">
        <f t="shared" si="40"/>
        <v>1.1854367709133569</v>
      </c>
    </row>
    <row r="291" spans="1:13" ht="13.5">
      <c r="A291">
        <v>287</v>
      </c>
      <c r="B291" s="8">
        <f t="shared" si="35"/>
        <v>118.54367709133575</v>
      </c>
      <c r="D291" s="9">
        <f t="shared" si="36"/>
        <v>114.31032679140012</v>
      </c>
      <c r="F291" s="8">
        <f t="shared" si="39"/>
        <v>121.51959250577774</v>
      </c>
      <c r="G291" s="8">
        <f t="shared" si="37"/>
        <v>121.22200096433355</v>
      </c>
      <c r="H291" s="8">
        <f t="shared" si="38"/>
        <v>1.5113677545063937</v>
      </c>
      <c r="J291" s="8">
        <f t="shared" si="41"/>
        <v>117.72692880665981</v>
      </c>
      <c r="K291" s="8">
        <f t="shared" si="42"/>
        <v>98.98125090271324</v>
      </c>
      <c r="L291" s="8">
        <f t="shared" si="43"/>
        <v>0.0475331753462473</v>
      </c>
      <c r="M291" s="10">
        <f t="shared" si="40"/>
        <v>1.1902113032590302</v>
      </c>
    </row>
    <row r="292" spans="1:13" ht="13.5">
      <c r="A292">
        <v>288</v>
      </c>
      <c r="B292" s="8">
        <f t="shared" si="35"/>
        <v>119.02113032590307</v>
      </c>
      <c r="D292" s="9">
        <f t="shared" si="36"/>
        <v>115.15699685138725</v>
      </c>
      <c r="F292" s="8">
        <f t="shared" si="39"/>
        <v>122.73336871883994</v>
      </c>
      <c r="G292" s="8">
        <f t="shared" si="37"/>
        <v>122.36214487954625</v>
      </c>
      <c r="H292" s="8">
        <f t="shared" si="38"/>
        <v>1.4742453705770246</v>
      </c>
      <c r="J292" s="8">
        <f t="shared" si="41"/>
        <v>118.24622527190935</v>
      </c>
      <c r="K292" s="8">
        <f t="shared" si="42"/>
        <v>99.09368078414587</v>
      </c>
      <c r="L292" s="8">
        <f t="shared" si="43"/>
        <v>0.05402284595488581</v>
      </c>
      <c r="M292" s="10">
        <f t="shared" si="40"/>
        <v>1.1940591452551987</v>
      </c>
    </row>
    <row r="293" spans="1:13" ht="13.5">
      <c r="A293">
        <v>289</v>
      </c>
      <c r="B293" s="8">
        <f t="shared" si="35"/>
        <v>119.40591452551992</v>
      </c>
      <c r="D293" s="9">
        <f t="shared" si="36"/>
        <v>115.92982354629042</v>
      </c>
      <c r="F293" s="8">
        <f t="shared" si="39"/>
        <v>123.83639025012327</v>
      </c>
      <c r="G293" s="8">
        <f t="shared" si="37"/>
        <v>123.39334267766293</v>
      </c>
      <c r="H293" s="8">
        <f t="shared" si="38"/>
        <v>1.42994061333099</v>
      </c>
      <c r="J293" s="8">
        <f t="shared" si="41"/>
        <v>118.67598907575669</v>
      </c>
      <c r="K293" s="8">
        <f t="shared" si="42"/>
        <v>99.20868515865494</v>
      </c>
      <c r="L293" s="8">
        <f t="shared" si="43"/>
        <v>0.060120998810304214</v>
      </c>
      <c r="M293" s="10">
        <f t="shared" si="40"/>
        <v>1.196961550602441</v>
      </c>
    </row>
    <row r="294" spans="1:13" ht="13.5">
      <c r="A294">
        <v>290</v>
      </c>
      <c r="B294" s="8">
        <f t="shared" si="35"/>
        <v>119.69615506024415</v>
      </c>
      <c r="D294" s="9">
        <f t="shared" si="36"/>
        <v>116.62504174213633</v>
      </c>
      <c r="F294" s="8">
        <f t="shared" si="39"/>
        <v>124.82328329099391</v>
      </c>
      <c r="G294" s="8">
        <f t="shared" si="37"/>
        <v>124.31057046791894</v>
      </c>
      <c r="H294" s="8">
        <f t="shared" si="38"/>
        <v>1.3786693310234919</v>
      </c>
      <c r="J294" s="8">
        <f t="shared" si="41"/>
        <v>119.01380640759882</v>
      </c>
      <c r="K294" s="8">
        <f t="shared" si="42"/>
        <v>99.32572050898114</v>
      </c>
      <c r="L294" s="8">
        <f t="shared" si="43"/>
        <v>0.06581243396189286</v>
      </c>
      <c r="M294" s="10">
        <f t="shared" si="40"/>
        <v>1.198904379073654</v>
      </c>
    </row>
    <row r="295" spans="1:13" ht="13.5">
      <c r="A295">
        <v>291</v>
      </c>
      <c r="B295" s="8">
        <f t="shared" si="35"/>
        <v>119.89043790736545</v>
      </c>
      <c r="D295" s="9">
        <f t="shared" si="36"/>
        <v>117.23926440575791</v>
      </c>
      <c r="F295" s="8">
        <f t="shared" si="39"/>
        <v>125.68923979894242</v>
      </c>
      <c r="G295" s="8">
        <f t="shared" si="37"/>
        <v>125.10935960978473</v>
      </c>
      <c r="H295" s="8">
        <f t="shared" si="38"/>
        <v>1.3206813121077223</v>
      </c>
      <c r="J295" s="8">
        <f t="shared" si="41"/>
        <v>119.25773020425169</v>
      </c>
      <c r="K295" s="8">
        <f t="shared" si="42"/>
        <v>99.44426393858548</v>
      </c>
      <c r="L295" s="8">
        <f t="shared" si="43"/>
        <v>0.07108553352613797</v>
      </c>
      <c r="M295" s="10">
        <f t="shared" si="40"/>
        <v>1.1998781654038186</v>
      </c>
    </row>
    <row r="296" spans="1:13" ht="13.5">
      <c r="A296">
        <v>292</v>
      </c>
      <c r="B296" s="8">
        <f t="shared" si="35"/>
        <v>119.98781654038191</v>
      </c>
      <c r="D296" s="9">
        <f t="shared" si="36"/>
        <v>117.76949910607942</v>
      </c>
      <c r="F296" s="8">
        <f t="shared" si="39"/>
        <v>126.43004092189246</v>
      </c>
      <c r="G296" s="8">
        <f t="shared" si="37"/>
        <v>125.78581848374141</v>
      </c>
      <c r="H296" s="8">
        <f t="shared" si="38"/>
        <v>1.2562590682926178</v>
      </c>
      <c r="J296" s="8">
        <f t="shared" si="41"/>
        <v>119.40629495411717</v>
      </c>
      <c r="K296" s="8">
        <f t="shared" si="42"/>
        <v>99.56381452490047</v>
      </c>
      <c r="L296" s="8">
        <f t="shared" si="43"/>
        <v>0.0759320388050228</v>
      </c>
      <c r="M296" s="10">
        <f t="shared" si="40"/>
        <v>1.1998781654038186</v>
      </c>
    </row>
    <row r="297" spans="1:13" ht="13.5">
      <c r="A297">
        <v>293</v>
      </c>
      <c r="B297" s="8">
        <f t="shared" si="35"/>
        <v>119.98781654038191</v>
      </c>
      <c r="D297" s="9">
        <f t="shared" si="36"/>
        <v>118.21316259293992</v>
      </c>
      <c r="F297" s="8">
        <f t="shared" si="39"/>
        <v>127.04207755203403</v>
      </c>
      <c r="G297" s="8">
        <f t="shared" si="37"/>
        <v>126.33665145086883</v>
      </c>
      <c r="H297" s="8">
        <f t="shared" si="38"/>
        <v>1.185716458176098</v>
      </c>
      <c r="J297" s="8">
        <f t="shared" si="41"/>
        <v>119.45852848501559</v>
      </c>
      <c r="K297" s="8">
        <f t="shared" si="42"/>
        <v>99.68389420922291</v>
      </c>
      <c r="L297" s="8">
        <f t="shared" si="43"/>
        <v>0.08034680335676533</v>
      </c>
      <c r="M297" s="10">
        <f t="shared" si="40"/>
        <v>1.1989043790736542</v>
      </c>
    </row>
    <row r="298" spans="1:13" ht="13.5">
      <c r="A298">
        <v>294</v>
      </c>
      <c r="B298" s="8">
        <f t="shared" si="35"/>
        <v>119.89043790736547</v>
      </c>
      <c r="D298" s="9">
        <f t="shared" si="36"/>
        <v>118.56809338242833</v>
      </c>
      <c r="F298" s="8">
        <f t="shared" si="39"/>
        <v>127.52236790904493</v>
      </c>
      <c r="G298" s="8">
        <f t="shared" si="37"/>
        <v>126.75917490887699</v>
      </c>
      <c r="H298" s="8">
        <f t="shared" si="38"/>
        <v>1.1093971581593038</v>
      </c>
      <c r="J298" s="8">
        <f t="shared" si="41"/>
        <v>119.41396061709303</v>
      </c>
      <c r="K298" s="8">
        <f t="shared" si="42"/>
        <v>99.8040482469919</v>
      </c>
      <c r="L298" s="8">
        <f t="shared" si="43"/>
        <v>0.08432752679798719</v>
      </c>
      <c r="M298" s="10">
        <f t="shared" si="40"/>
        <v>1.1969615506024411</v>
      </c>
    </row>
    <row r="299" spans="1:13" ht="13.5">
      <c r="A299">
        <v>295</v>
      </c>
      <c r="B299" s="8">
        <f t="shared" si="35"/>
        <v>119.69615506024417</v>
      </c>
      <c r="D299" s="9">
        <f t="shared" si="36"/>
        <v>118.83256228741575</v>
      </c>
      <c r="F299" s="8">
        <f t="shared" si="39"/>
        <v>127.8685720670363</v>
      </c>
      <c r="G299" s="8">
        <f t="shared" si="37"/>
        <v>127.05133036635709</v>
      </c>
      <c r="H299" s="8">
        <f t="shared" si="38"/>
        <v>1.0276729880913842</v>
      </c>
      <c r="J299" s="8">
        <f t="shared" si="41"/>
        <v>119.27262859738165</v>
      </c>
      <c r="K299" s="8">
        <f t="shared" si="42"/>
        <v>99.92384524484126</v>
      </c>
      <c r="L299" s="8">
        <f t="shared" si="43"/>
        <v>0.08787447390312479</v>
      </c>
      <c r="M299" s="10">
        <f t="shared" si="40"/>
        <v>1.1940591452551987</v>
      </c>
    </row>
    <row r="300" spans="1:13" ht="13.5">
      <c r="A300">
        <v>296</v>
      </c>
      <c r="B300" s="8">
        <f t="shared" si="35"/>
        <v>119.40591452551993</v>
      </c>
      <c r="D300" s="9">
        <f t="shared" si="36"/>
        <v>119.00528084198145</v>
      </c>
      <c r="F300" s="8">
        <f t="shared" si="39"/>
        <v>128.07900335444847</v>
      </c>
      <c r="G300" s="8">
        <f t="shared" si="37"/>
        <v>127.21169447155563</v>
      </c>
      <c r="H300" s="8">
        <f t="shared" si="38"/>
        <v>0.9409420998020998</v>
      </c>
      <c r="J300" s="8">
        <f t="shared" si="41"/>
        <v>119.03507926762363</v>
      </c>
      <c r="K300" s="8">
        <f t="shared" si="42"/>
        <v>100.04287681302512</v>
      </c>
      <c r="L300" s="8">
        <f t="shared" si="43"/>
        <v>0.09099018333119802</v>
      </c>
      <c r="M300" s="10">
        <f t="shared" si="40"/>
        <v>1.1902113032590305</v>
      </c>
    </row>
    <row r="301" spans="1:13" ht="13.5">
      <c r="A301">
        <v>297</v>
      </c>
      <c r="B301" s="8">
        <f t="shared" si="35"/>
        <v>119.02113032590307</v>
      </c>
      <c r="D301" s="9">
        <f t="shared" si="36"/>
        <v>119.08540757868914</v>
      </c>
      <c r="F301" s="8">
        <f t="shared" si="39"/>
        <v>128.15263657135773</v>
      </c>
      <c r="G301" s="8">
        <f t="shared" si="37"/>
        <v>127.23948594681227</v>
      </c>
      <c r="H301" s="8">
        <f t="shared" si="38"/>
        <v>0.8496270373475532</v>
      </c>
      <c r="J301" s="8">
        <f t="shared" si="41"/>
        <v>118.70236795122821</v>
      </c>
      <c r="K301" s="8">
        <f t="shared" si="42"/>
        <v>100.16075686366061</v>
      </c>
      <c r="L301" s="8">
        <f t="shared" si="43"/>
        <v>0.0936791700616274</v>
      </c>
      <c r="M301" s="10">
        <f t="shared" si="40"/>
        <v>1.185436770913357</v>
      </c>
    </row>
    <row r="302" spans="1:13" ht="13.5">
      <c r="A302">
        <v>298</v>
      </c>
      <c r="B302" s="8">
        <f t="shared" si="35"/>
        <v>118.54367709133575</v>
      </c>
      <c r="D302" s="9">
        <f t="shared" si="36"/>
        <v>119.07255212813193</v>
      </c>
      <c r="F302" s="8">
        <f t="shared" si="39"/>
        <v>128.0891129841598</v>
      </c>
      <c r="G302" s="8">
        <f t="shared" si="37"/>
        <v>127.13456939487742</v>
      </c>
      <c r="H302" s="8">
        <f t="shared" si="38"/>
        <v>0.7541726784193129</v>
      </c>
      <c r="J302" s="8">
        <f t="shared" si="41"/>
        <v>118.27605407816024</v>
      </c>
      <c r="K302" s="8">
        <f t="shared" si="42"/>
        <v>100.27712058679148</v>
      </c>
      <c r="L302" s="8">
        <f t="shared" si="43"/>
        <v>0.09594762536855207</v>
      </c>
      <c r="M302" s="10">
        <f t="shared" si="40"/>
        <v>1.179758809259833</v>
      </c>
    </row>
    <row r="303" spans="1:13" ht="13.5">
      <c r="A303">
        <v>299</v>
      </c>
      <c r="B303" s="8">
        <f t="shared" si="35"/>
        <v>117.97588092598336</v>
      </c>
      <c r="D303" s="9">
        <f t="shared" si="36"/>
        <v>118.9667771207727</v>
      </c>
      <c r="F303" s="8">
        <f t="shared" si="39"/>
        <v>127.88874207329673</v>
      </c>
      <c r="G303" s="8">
        <f t="shared" si="37"/>
        <v>126.89745595856539</v>
      </c>
      <c r="H303" s="8">
        <f t="shared" si="38"/>
        <v>0.6550440669461788</v>
      </c>
      <c r="J303" s="8">
        <f t="shared" si="41"/>
        <v>117.75819359766376</v>
      </c>
      <c r="K303" s="8">
        <f t="shared" si="42"/>
        <v>100.39162313762789</v>
      </c>
      <c r="L303" s="8">
        <f t="shared" si="43"/>
        <v>0.09780311791533744</v>
      </c>
      <c r="M303" s="10">
        <f t="shared" si="40"/>
        <v>1.1732050807568872</v>
      </c>
    </row>
    <row r="304" spans="1:13" ht="13.5">
      <c r="A304">
        <v>300</v>
      </c>
      <c r="B304" s="8">
        <f t="shared" si="35"/>
        <v>117.32050807568876</v>
      </c>
      <c r="D304" s="9">
        <f t="shared" si="36"/>
        <v>118.76859788181484</v>
      </c>
      <c r="F304" s="8">
        <f t="shared" si="39"/>
        <v>127.55250002551156</v>
      </c>
      <c r="G304" s="8">
        <f t="shared" si="37"/>
        <v>126.5293008305293</v>
      </c>
      <c r="H304" s="8">
        <f t="shared" si="38"/>
        <v>0.5527241474479515</v>
      </c>
      <c r="J304" s="8">
        <f t="shared" si="41"/>
        <v>117.15132825761205</v>
      </c>
      <c r="K304" s="8">
        <f t="shared" si="42"/>
        <v>100.5039380695409</v>
      </c>
      <c r="L304" s="8">
        <f t="shared" si="43"/>
        <v>0.0992542993151042</v>
      </c>
      <c r="M304" s="10">
        <f t="shared" si="40"/>
        <v>1.1658075145110078</v>
      </c>
    </row>
    <row r="305" spans="1:13" ht="13.5">
      <c r="A305">
        <v>301</v>
      </c>
      <c r="B305" s="8">
        <f t="shared" si="35"/>
        <v>116.58075145110084</v>
      </c>
      <c r="D305" s="9">
        <f t="shared" si="36"/>
        <v>118.47897992058962</v>
      </c>
      <c r="F305" s="8">
        <f t="shared" si="39"/>
        <v>127.08202497797724</v>
      </c>
      <c r="G305" s="8">
        <f t="shared" si="37"/>
        <v>126.0318976252896</v>
      </c>
      <c r="H305" s="8">
        <f t="shared" si="38"/>
        <v>0.44771141217918714</v>
      </c>
      <c r="J305" s="8">
        <f t="shared" si="41"/>
        <v>116.45847185562081</v>
      </c>
      <c r="K305" s="8">
        <f t="shared" si="42"/>
        <v>100.61375554856362</v>
      </c>
      <c r="L305" s="8">
        <f t="shared" si="43"/>
        <v>0.1003106172858661</v>
      </c>
      <c r="M305" s="10">
        <f t="shared" si="40"/>
        <v>1.157602150721344</v>
      </c>
    </row>
    <row r="306" spans="1:13" ht="13.5">
      <c r="A306">
        <v>302</v>
      </c>
      <c r="B306" s="8">
        <f t="shared" si="35"/>
        <v>115.76021507213446</v>
      </c>
      <c r="D306" s="9">
        <f t="shared" si="36"/>
        <v>118.09933422669187</v>
      </c>
      <c r="F306" s="8">
        <f t="shared" si="39"/>
        <v>126.47960903746879</v>
      </c>
      <c r="G306" s="8">
        <f t="shared" si="37"/>
        <v>125.40766964093535</v>
      </c>
      <c r="H306" s="8">
        <f t="shared" si="38"/>
        <v>0.3405174725258435</v>
      </c>
      <c r="J306" s="8">
        <f t="shared" si="41"/>
        <v>115.68309359063723</v>
      </c>
      <c r="K306" s="8">
        <f t="shared" si="42"/>
        <v>100.72078038635418</v>
      </c>
      <c r="L306" s="8">
        <f t="shared" si="43"/>
        <v>0.10098203933633564</v>
      </c>
      <c r="M306" s="10">
        <f t="shared" si="40"/>
        <v>1.1486289650954786</v>
      </c>
    </row>
    <row r="307" spans="1:13" ht="13.5">
      <c r="A307">
        <v>303</v>
      </c>
      <c r="B307" s="8">
        <f t="shared" si="35"/>
        <v>114.86289650954791</v>
      </c>
      <c r="D307" s="9">
        <f t="shared" si="36"/>
        <v>117.6315103957804</v>
      </c>
      <c r="F307" s="8">
        <f t="shared" si="39"/>
        <v>125.7481871134612</v>
      </c>
      <c r="G307" s="8">
        <f t="shared" si="37"/>
        <v>124.65965805306988</v>
      </c>
      <c r="H307" s="8">
        <f t="shared" si="38"/>
        <v>0.23166456648671144</v>
      </c>
      <c r="J307" s="8">
        <f t="shared" si="41"/>
        <v>114.82909866437733</v>
      </c>
      <c r="K307" s="8">
        <f t="shared" si="42"/>
        <v>100.82472992988232</v>
      </c>
      <c r="L307" s="8">
        <f t="shared" si="43"/>
        <v>0.1012787897555166</v>
      </c>
      <c r="M307" s="10">
        <f t="shared" si="40"/>
        <v>1.1389316740917992</v>
      </c>
    </row>
    <row r="308" spans="1:13" ht="13.5">
      <c r="A308">
        <v>304</v>
      </c>
      <c r="B308" s="8">
        <f t="shared" si="35"/>
        <v>113.89316740917998</v>
      </c>
      <c r="D308" s="9">
        <f t="shared" si="36"/>
        <v>117.0777876185339</v>
      </c>
      <c r="F308" s="8">
        <f t="shared" si="39"/>
        <v>124.89132261955659</v>
      </c>
      <c r="G308" s="8">
        <f t="shared" si="37"/>
        <v>123.79150709851893</v>
      </c>
      <c r="H308" s="8">
        <f t="shared" si="38"/>
        <v>0.12168301438294615</v>
      </c>
      <c r="J308" s="8">
        <f t="shared" si="41"/>
        <v>113.90080629965757</v>
      </c>
      <c r="K308" s="8">
        <f t="shared" si="42"/>
        <v>100.92533184758399</v>
      </c>
      <c r="L308" s="8">
        <f t="shared" si="43"/>
        <v>0.10121110255013163</v>
      </c>
      <c r="M308" s="10">
        <f t="shared" si="40"/>
        <v>1.1285575219373074</v>
      </c>
    </row>
    <row r="309" spans="1:13" ht="13.5">
      <c r="A309">
        <v>305</v>
      </c>
      <c r="B309" s="8">
        <f t="shared" si="35"/>
        <v>112.85575219373078</v>
      </c>
      <c r="D309" s="9">
        <f t="shared" si="36"/>
        <v>116.44086357666312</v>
      </c>
      <c r="F309" s="8">
        <f t="shared" si="39"/>
        <v>123.91319011290189</v>
      </c>
      <c r="G309" s="8">
        <f t="shared" si="37"/>
        <v>122.80744632098478</v>
      </c>
      <c r="H309" s="8">
        <f t="shared" si="38"/>
        <v>0.011108635191236144</v>
      </c>
      <c r="J309" s="8">
        <f t="shared" si="41"/>
        <v>112.90292535737028</v>
      </c>
      <c r="K309" s="8">
        <f t="shared" si="42"/>
        <v>101.02232185344648</v>
      </c>
      <c r="L309" s="8">
        <f t="shared" si="43"/>
        <v>0.1007889928813679</v>
      </c>
      <c r="M309" s="10">
        <f t="shared" si="40"/>
        <v>1.1175570504584944</v>
      </c>
    </row>
    <row r="310" spans="1:13" ht="13.5">
      <c r="A310">
        <v>306</v>
      </c>
      <c r="B310" s="8">
        <f t="shared" si="35"/>
        <v>111.75570504584948</v>
      </c>
      <c r="D310" s="9">
        <f t="shared" si="36"/>
        <v>115.72384130007666</v>
      </c>
      <c r="F310" s="8">
        <f t="shared" si="39"/>
        <v>122.81855495617602</v>
      </c>
      <c r="G310" s="8">
        <f t="shared" si="37"/>
        <v>121.71226996514336</v>
      </c>
      <c r="H310" s="8">
        <f t="shared" si="38"/>
        <v>-0.09951986391202919</v>
      </c>
      <c r="J310" s="8">
        <f t="shared" si="41"/>
        <v>111.84052774565959</v>
      </c>
      <c r="K310" s="8">
        <f t="shared" si="42"/>
        <v>101.11544141249374</v>
      </c>
      <c r="L310" s="8">
        <f t="shared" si="43"/>
        <v>0.10002204949795637</v>
      </c>
      <c r="M310" s="10">
        <f t="shared" si="40"/>
        <v>1.1059838528466408</v>
      </c>
    </row>
    <row r="311" spans="1:13" ht="13.5">
      <c r="A311">
        <v>307</v>
      </c>
      <c r="B311" s="8">
        <f t="shared" si="35"/>
        <v>110.59838528466413</v>
      </c>
      <c r="D311" s="9">
        <f t="shared" si="36"/>
        <v>114.93021404923122</v>
      </c>
      <c r="F311" s="8">
        <f t="shared" si="39"/>
        <v>121.61275010123133</v>
      </c>
      <c r="G311" s="8">
        <f t="shared" si="37"/>
        <v>120.51131361957461</v>
      </c>
      <c r="H311" s="8">
        <f t="shared" si="38"/>
        <v>-0.20966351207770184</v>
      </c>
      <c r="J311" s="8">
        <f t="shared" si="41"/>
        <v>110.71901982391157</v>
      </c>
      <c r="K311" s="8">
        <f t="shared" si="42"/>
        <v>101.20443547346825</v>
      </c>
      <c r="L311" s="8">
        <f t="shared" si="43"/>
        <v>0.09891925064561213</v>
      </c>
      <c r="M311" s="10">
        <f t="shared" si="40"/>
        <v>1.0938943125571776</v>
      </c>
    </row>
    <row r="312" spans="1:13" ht="13.5">
      <c r="A312">
        <v>308</v>
      </c>
      <c r="B312" s="8">
        <f t="shared" si="35"/>
        <v>109.3894312557178</v>
      </c>
      <c r="D312" s="9">
        <f t="shared" si="36"/>
        <v>114.06384829631781</v>
      </c>
      <c r="F312" s="8">
        <f t="shared" si="39"/>
        <v>120.30165010749691</v>
      </c>
      <c r="G312" s="8">
        <f t="shared" si="37"/>
        <v>119.21042822231901</v>
      </c>
      <c r="H312" s="8">
        <f t="shared" si="38"/>
        <v>-0.3187857005954915</v>
      </c>
      <c r="J312" s="8">
        <f t="shared" si="41"/>
        <v>109.54411201067443</v>
      </c>
      <c r="K312" s="8">
        <f t="shared" si="42"/>
        <v>101.28905027716482</v>
      </c>
      <c r="L312" s="8">
        <f t="shared" si="43"/>
        <v>0.09748880595070765</v>
      </c>
      <c r="M312" s="10">
        <f t="shared" si="40"/>
        <v>1.0813473286151596</v>
      </c>
    </row>
    <row r="313" spans="1:13" ht="13.5">
      <c r="A313">
        <v>309</v>
      </c>
      <c r="B313" s="8">
        <f t="shared" si="35"/>
        <v>108.134732861516</v>
      </c>
      <c r="D313" s="9">
        <f t="shared" si="36"/>
        <v>113.12896488819783</v>
      </c>
      <c r="F313" s="8">
        <f t="shared" si="39"/>
        <v>118.89164252172351</v>
      </c>
      <c r="G313" s="8">
        <f t="shared" si="37"/>
        <v>117.81595155570277</v>
      </c>
      <c r="H313" s="8">
        <f t="shared" si="38"/>
        <v>-0.4263547971975666</v>
      </c>
      <c r="J313" s="8">
        <f t="shared" si="41"/>
        <v>108.32178680881562</v>
      </c>
      <c r="K313" s="8">
        <f t="shared" si="42"/>
        <v>101.36903129184172</v>
      </c>
      <c r="L313" s="8">
        <f t="shared" si="43"/>
        <v>0.09573802682332723</v>
      </c>
      <c r="M313" s="10">
        <f t="shared" si="40"/>
        <v>1.0684040286651335</v>
      </c>
    </row>
    <row r="314" spans="1:13" ht="13.5">
      <c r="A314">
        <v>310</v>
      </c>
      <c r="B314" s="8">
        <f t="shared" si="35"/>
        <v>106.84040286651339</v>
      </c>
      <c r="D314" s="9">
        <f t="shared" si="36"/>
        <v>112.13011848286146</v>
      </c>
      <c r="F314" s="8">
        <f t="shared" si="39"/>
        <v>117.3895967585052</v>
      </c>
      <c r="G314" s="8">
        <f t="shared" si="37"/>
        <v>116.33467736930602</v>
      </c>
      <c r="H314" s="8">
        <f t="shared" si="38"/>
        <v>-0.5318467361174846</v>
      </c>
      <c r="J314" s="8">
        <f t="shared" si="41"/>
        <v>107.05826546338069</v>
      </c>
      <c r="K314" s="8">
        <f t="shared" si="42"/>
        <v>101.44412133035829</v>
      </c>
      <c r="L314" s="8">
        <f t="shared" si="43"/>
        <v>0.09367322799265086</v>
      </c>
      <c r="M314" s="10">
        <f t="shared" si="40"/>
        <v>1.0551274711633993</v>
      </c>
    </row>
    <row r="315" spans="1:13" ht="13.5">
      <c r="A315">
        <v>311</v>
      </c>
      <c r="B315" s="8">
        <f t="shared" si="35"/>
        <v>105.51274711634001</v>
      </c>
      <c r="D315" s="9">
        <f t="shared" si="36"/>
        <v>111.07217535959185</v>
      </c>
      <c r="F315" s="8">
        <f t="shared" si="39"/>
        <v>115.80283063318853</v>
      </c>
      <c r="G315" s="8">
        <f t="shared" si="37"/>
        <v>114.7738222815037</v>
      </c>
      <c r="H315" s="8">
        <f t="shared" si="38"/>
        <v>-0.6347475712859685</v>
      </c>
      <c r="J315" s="8">
        <f t="shared" si="41"/>
        <v>105.7599734680575</v>
      </c>
      <c r="K315" s="8">
        <f t="shared" si="42"/>
        <v>101.5140589070578</v>
      </c>
      <c r="L315" s="8">
        <f t="shared" si="43"/>
        <v>0.09129966286333739</v>
      </c>
      <c r="M315" s="10">
        <f t="shared" si="40"/>
        <v>1.0415823381635516</v>
      </c>
    </row>
    <row r="316" spans="1:13" ht="13.5">
      <c r="A316">
        <v>312</v>
      </c>
      <c r="B316" s="8">
        <f t="shared" si="35"/>
        <v>104.15823381635522</v>
      </c>
      <c r="D316" s="9">
        <f t="shared" si="36"/>
        <v>109.9602897109415</v>
      </c>
      <c r="F316" s="8">
        <f t="shared" si="39"/>
        <v>114.13907471021773</v>
      </c>
      <c r="G316" s="8">
        <f t="shared" si="37"/>
        <v>113.14099062083147</v>
      </c>
      <c r="H316" s="8">
        <f t="shared" si="38"/>
        <v>-0.734555980224594</v>
      </c>
      <c r="J316" s="8">
        <f t="shared" si="41"/>
        <v>104.43350513518816</v>
      </c>
      <c r="K316" s="8">
        <f t="shared" si="42"/>
        <v>101.57857689576606</v>
      </c>
      <c r="L316" s="8">
        <f t="shared" si="43"/>
        <v>0.08862149544782971</v>
      </c>
      <c r="M316" s="10">
        <f t="shared" si="40"/>
        <v>1.027834620192013</v>
      </c>
    </row>
    <row r="317" spans="1:13" ht="13.5">
      <c r="A317">
        <v>313</v>
      </c>
      <c r="B317" s="8">
        <f t="shared" si="35"/>
        <v>102.78346201920137</v>
      </c>
      <c r="D317" s="9">
        <f t="shared" si="36"/>
        <v>108.79987853202425</v>
      </c>
      <c r="F317" s="8">
        <f t="shared" si="39"/>
        <v>112.40643464060688</v>
      </c>
      <c r="G317" s="8">
        <f t="shared" si="37"/>
        <v>111.44413737846634</v>
      </c>
      <c r="H317" s="8">
        <f t="shared" si="38"/>
        <v>-0.8307857064386484</v>
      </c>
      <c r="J317" s="8">
        <f t="shared" si="41"/>
        <v>103.08558744225698</v>
      </c>
      <c r="K317" s="8">
        <f t="shared" si="42"/>
        <v>101.6374015533756</v>
      </c>
      <c r="L317" s="8">
        <f t="shared" si="43"/>
        <v>0.08564181166400019</v>
      </c>
      <c r="M317" s="10">
        <f t="shared" si="40"/>
        <v>1.013951294748825</v>
      </c>
    </row>
    <row r="318" spans="1:13" ht="13.5">
      <c r="A318">
        <v>314</v>
      </c>
      <c r="B318" s="8">
        <f t="shared" si="35"/>
        <v>101.39512947488258</v>
      </c>
      <c r="D318" s="9">
        <f t="shared" si="36"/>
        <v>107.59659522945968</v>
      </c>
      <c r="F318" s="8">
        <f t="shared" si="39"/>
        <v>110.61335167202769</v>
      </c>
      <c r="G318" s="8">
        <f t="shared" si="37"/>
        <v>109.69152945231318</v>
      </c>
      <c r="H318" s="8">
        <f t="shared" si="38"/>
        <v>-0.9229679284100996</v>
      </c>
      <c r="J318" s="8">
        <f t="shared" si="41"/>
        <v>101.72304336503957</v>
      </c>
      <c r="K318" s="8">
        <f t="shared" si="42"/>
        <v>101.6902519760239</v>
      </c>
      <c r="L318" s="8">
        <f t="shared" si="43"/>
        <v>0.08236267276243067</v>
      </c>
      <c r="M318" s="10">
        <f t="shared" si="40"/>
        <v>0.9999999999999997</v>
      </c>
    </row>
    <row r="319" spans="1:13" ht="13.5">
      <c r="A319">
        <v>315</v>
      </c>
      <c r="B319" s="8">
        <f t="shared" si="35"/>
        <v>100.00000000000001</v>
      </c>
      <c r="D319" s="9">
        <f t="shared" si="36"/>
        <v>106.35630207854426</v>
      </c>
      <c r="F319" s="8">
        <f t="shared" si="39"/>
        <v>108.76856152390307</v>
      </c>
      <c r="G319" s="8">
        <f t="shared" si="37"/>
        <v>107.89170537151277</v>
      </c>
      <c r="H319" s="8">
        <f t="shared" si="38"/>
        <v>-1.0106535436491302</v>
      </c>
      <c r="J319" s="8">
        <f t="shared" si="41"/>
        <v>100.35275490446249</v>
      </c>
      <c r="K319" s="8">
        <f t="shared" si="42"/>
        <v>101.73684005645799</v>
      </c>
      <c r="L319" s="8">
        <f t="shared" si="43"/>
        <v>0.07878521352959673</v>
      </c>
      <c r="M319" s="10">
        <f t="shared" si="40"/>
        <v>0.9860487052511748</v>
      </c>
    </row>
    <row r="320" spans="1:13" ht="13.5">
      <c r="A320">
        <v>316</v>
      </c>
      <c r="B320" s="8">
        <f t="shared" si="35"/>
        <v>98.60487052511753</v>
      </c>
      <c r="D320" s="9">
        <f t="shared" si="36"/>
        <v>105.08504166283541</v>
      </c>
      <c r="F320" s="8">
        <f t="shared" si="39"/>
        <v>106.88105182786364</v>
      </c>
      <c r="G320" s="8">
        <f t="shared" si="37"/>
        <v>106.05343369758904</v>
      </c>
      <c r="H320" s="8">
        <f t="shared" si="38"/>
        <v>-1.0934153566765898</v>
      </c>
      <c r="J320" s="8">
        <f t="shared" si="41"/>
        <v>98.98162601098514</v>
      </c>
      <c r="K320" s="8">
        <f t="shared" si="42"/>
        <v>101.77687101133029</v>
      </c>
      <c r="L320" s="8">
        <f t="shared" si="43"/>
        <v>0.07490978766386636</v>
      </c>
      <c r="M320" s="10">
        <f t="shared" si="40"/>
        <v>0.9721653798079866</v>
      </c>
    </row>
    <row r="321" spans="1:13" ht="13.5">
      <c r="A321">
        <v>317</v>
      </c>
      <c r="B321" s="8">
        <f t="shared" si="35"/>
        <v>97.21653798079866</v>
      </c>
      <c r="D321" s="9">
        <f t="shared" si="36"/>
        <v>103.78900743529184</v>
      </c>
      <c r="F321" s="8">
        <f t="shared" si="39"/>
        <v>104.96001834091246</v>
      </c>
      <c r="G321" s="8">
        <f t="shared" si="37"/>
        <v>104.18567030490108</v>
      </c>
      <c r="H321" s="8">
        <f t="shared" si="38"/>
        <v>-1.1708501602777273</v>
      </c>
      <c r="J321" s="8">
        <f t="shared" si="41"/>
        <v>97.6165456072504</v>
      </c>
      <c r="K321" s="8">
        <f t="shared" si="42"/>
        <v>101.81004454533567</v>
      </c>
      <c r="L321" s="8">
        <f t="shared" si="43"/>
        <v>0.07073616229801827</v>
      </c>
      <c r="M321" s="10">
        <f t="shared" si="40"/>
        <v>0.9584176618364478</v>
      </c>
    </row>
    <row r="322" spans="1:13" ht="13.5">
      <c r="A322">
        <v>318</v>
      </c>
      <c r="B322" s="8">
        <f t="shared" si="35"/>
        <v>95.84176618364481</v>
      </c>
      <c r="D322" s="9">
        <f t="shared" si="36"/>
        <v>102.4745135443932</v>
      </c>
      <c r="F322" s="8">
        <f t="shared" si="39"/>
        <v>103.01482014462336</v>
      </c>
      <c r="G322" s="8">
        <f t="shared" si="37"/>
        <v>102.2975147485255</v>
      </c>
      <c r="H322" s="8">
        <f t="shared" si="38"/>
        <v>-1.2425806998875124</v>
      </c>
      <c r="J322" s="8">
        <f t="shared" si="41"/>
        <v>96.26435090706893</v>
      </c>
      <c r="K322" s="8">
        <f t="shared" si="42"/>
        <v>101.83605671465821</v>
      </c>
      <c r="L322" s="8">
        <f t="shared" si="43"/>
        <v>0.0662637630004706</v>
      </c>
      <c r="M322" s="10">
        <f t="shared" si="40"/>
        <v>0.9448725288366</v>
      </c>
    </row>
    <row r="323" spans="1:13" ht="13.5">
      <c r="A323">
        <v>319</v>
      </c>
      <c r="B323" s="8">
        <f t="shared" si="35"/>
        <v>94.48725288366002</v>
      </c>
      <c r="D323" s="9">
        <f t="shared" si="36"/>
        <v>101.14796407224352</v>
      </c>
      <c r="F323" s="8">
        <f t="shared" si="39"/>
        <v>101.05493404863799</v>
      </c>
      <c r="G323" s="8">
        <f t="shared" si="37"/>
        <v>100.3981659321402</v>
      </c>
      <c r="H323" s="8">
        <f t="shared" si="38"/>
        <v>-1.308257511537291</v>
      </c>
      <c r="J323" s="8">
        <f t="shared" si="41"/>
        <v>94.93179122666125</v>
      </c>
      <c r="K323" s="8">
        <f t="shared" si="42"/>
        <v>101.85460254449026</v>
      </c>
      <c r="L323" s="8">
        <f t="shared" si="43"/>
        <v>0.061491969683628515</v>
      </c>
      <c r="M323" s="10">
        <f t="shared" si="40"/>
        <v>0.931595971334866</v>
      </c>
    </row>
    <row r="324" spans="1:13" ht="13.5">
      <c r="A324">
        <v>320</v>
      </c>
      <c r="B324" s="8">
        <f t="shared" si="35"/>
        <v>93.15959713348664</v>
      </c>
      <c r="D324" s="9">
        <f t="shared" si="36"/>
        <v>99.81582183452684</v>
      </c>
      <c r="F324" s="8">
        <f t="shared" si="39"/>
        <v>99.08990842060291</v>
      </c>
      <c r="G324" s="8">
        <f t="shared" si="37"/>
        <v>98.49687729189128</v>
      </c>
      <c r="H324" s="8">
        <f t="shared" si="38"/>
        <v>-1.3675606244084542</v>
      </c>
      <c r="J324" s="8">
        <f t="shared" si="41"/>
        <v>93.62549248255563</v>
      </c>
      <c r="K324" s="8">
        <f t="shared" si="42"/>
        <v>101.86537944376903</v>
      </c>
      <c r="L324" s="8">
        <f t="shared" si="43"/>
        <v>0.056420462643142356</v>
      </c>
      <c r="M324" s="10">
        <f t="shared" si="40"/>
        <v>0.9186526713848395</v>
      </c>
    </row>
    <row r="325" spans="1:13" ht="13.5">
      <c r="A325">
        <v>321</v>
      </c>
      <c r="B325" s="8">
        <f aca="true" t="shared" si="44" ref="B325:B369">100+20*SIN(2*PI()*A325/90)</f>
        <v>91.86526713848403</v>
      </c>
      <c r="D325" s="9">
        <f t="shared" si="36"/>
        <v>98.48457689431882</v>
      </c>
      <c r="F325" s="8">
        <f t="shared" si="39"/>
        <v>97.12931666748283</v>
      </c>
      <c r="G325" s="8">
        <f t="shared" si="37"/>
        <v>96.60291171458296</v>
      </c>
      <c r="H325" s="8">
        <f t="shared" si="38"/>
        <v>-1.420201119698441</v>
      </c>
      <c r="J325" s="8">
        <f t="shared" si="41"/>
        <v>92.35192256960929</v>
      </c>
      <c r="K325" s="8">
        <f t="shared" si="42"/>
        <v>101.86809144415777</v>
      </c>
      <c r="L325" s="8">
        <f t="shared" si="43"/>
        <v>0.051049616417702164</v>
      </c>
      <c r="M325" s="10">
        <f t="shared" si="40"/>
        <v>0.9061056874428216</v>
      </c>
    </row>
    <row r="326" spans="1:13" ht="13.5">
      <c r="A326">
        <v>322</v>
      </c>
      <c r="B326" s="8">
        <f t="shared" si="44"/>
        <v>90.61056874428223</v>
      </c>
      <c r="D326" s="9">
        <f aca="true" t="shared" si="45" ref="D326:D369">B325*$E$3+(1-$E$3)*D325</f>
        <v>97.16071494315186</v>
      </c>
      <c r="F326" s="8">
        <f t="shared" si="39"/>
        <v>95.18271059488451</v>
      </c>
      <c r="G326" s="8">
        <f aca="true" t="shared" si="46" ref="G326:G369">$G$2*B326+(1-$G$2)*(G325+H325)</f>
        <v>94.72549640982427</v>
      </c>
      <c r="H326" s="8">
        <f aca="true" t="shared" si="47" ref="H326:H369">$G$3*(G326-G325)+(1-$G$3)*H325</f>
        <v>-1.4659225382044654</v>
      </c>
      <c r="J326" s="8">
        <f t="shared" si="41"/>
        <v>91.11735781215535</v>
      </c>
      <c r="K326" s="8">
        <f t="shared" si="42"/>
        <v>101.86245426923655</v>
      </c>
      <c r="L326" s="8">
        <f t="shared" si="43"/>
        <v>0.04538093728381005</v>
      </c>
      <c r="M326" s="10">
        <f t="shared" si="40"/>
        <v>0.8940161471533586</v>
      </c>
    </row>
    <row r="327" spans="1:13" ht="13.5">
      <c r="A327">
        <v>323</v>
      </c>
      <c r="B327" s="8">
        <f t="shared" si="44"/>
        <v>89.40161471533591</v>
      </c>
      <c r="D327" s="9">
        <f t="shared" si="45"/>
        <v>95.85068570337795</v>
      </c>
      <c r="F327" s="8">
        <f aca="true" t="shared" si="48" ref="F327:F369">G326+H326</f>
        <v>93.2595738716198</v>
      </c>
      <c r="G327" s="8">
        <f t="shared" si="46"/>
        <v>92.87377795599141</v>
      </c>
      <c r="H327" s="8">
        <f t="shared" si="47"/>
        <v>-1.504502129767305</v>
      </c>
      <c r="J327" s="8">
        <f t="shared" si="41"/>
        <v>89.92785068103146</v>
      </c>
      <c r="K327" s="8">
        <f t="shared" si="42"/>
        <v>101.84820121364083</v>
      </c>
      <c r="L327" s="8">
        <f t="shared" si="43"/>
        <v>0.03941753799585739</v>
      </c>
      <c r="M327" s="10">
        <f t="shared" si="40"/>
        <v>0.882442949541505</v>
      </c>
    </row>
    <row r="328" spans="1:13" ht="13.5">
      <c r="A328">
        <v>324</v>
      </c>
      <c r="B328" s="8">
        <f t="shared" si="44"/>
        <v>88.24429495415055</v>
      </c>
      <c r="D328" s="9">
        <f t="shared" si="45"/>
        <v>94.56087150576954</v>
      </c>
      <c r="F328" s="8">
        <f t="shared" si="48"/>
        <v>91.36927582622411</v>
      </c>
      <c r="G328" s="8">
        <f t="shared" si="46"/>
        <v>91.05677773901677</v>
      </c>
      <c r="H328" s="8">
        <f t="shared" si="47"/>
        <v>-1.5357519384880394</v>
      </c>
      <c r="J328" s="8">
        <f t="shared" si="41"/>
        <v>88.78919896883308</v>
      </c>
      <c r="K328" s="8">
        <f t="shared" si="42"/>
        <v>101.82508978060308</v>
      </c>
      <c r="L328" s="8">
        <f t="shared" si="43"/>
        <v>0.03316464089249615</v>
      </c>
      <c r="M328" s="10">
        <f t="shared" si="40"/>
        <v>0.8714424780626919</v>
      </c>
    </row>
    <row r="329" spans="1:13" ht="13.5">
      <c r="A329">
        <v>325</v>
      </c>
      <c r="B329" s="8">
        <f t="shared" si="44"/>
        <v>87.14424780626923</v>
      </c>
      <c r="D329" s="9">
        <f t="shared" si="45"/>
        <v>93.29755619544574</v>
      </c>
      <c r="F329" s="8">
        <f t="shared" si="48"/>
        <v>89.52102580052873</v>
      </c>
      <c r="G329" s="8">
        <f t="shared" si="46"/>
        <v>89.2833480011028</v>
      </c>
      <c r="H329" s="8">
        <f t="shared" si="47"/>
        <v>-1.5595197184306326</v>
      </c>
      <c r="J329" s="8">
        <f t="shared" si="41"/>
        <v>87.70691661464875</v>
      </c>
      <c r="K329" s="8">
        <f t="shared" si="42"/>
        <v>101.79290899054084</v>
      </c>
      <c r="L329" s="8">
        <f t="shared" si="43"/>
        <v>0.026630097797022363</v>
      </c>
      <c r="M329" s="10">
        <f t="shared" si="40"/>
        <v>0.8610683259082005</v>
      </c>
    </row>
    <row r="330" spans="1:13" ht="13.5">
      <c r="A330">
        <v>326</v>
      </c>
      <c r="B330" s="8">
        <f t="shared" si="44"/>
        <v>86.10683259082009</v>
      </c>
      <c r="D330" s="9">
        <f t="shared" si="45"/>
        <v>92.06689451761045</v>
      </c>
      <c r="F330" s="8">
        <f t="shared" si="48"/>
        <v>87.72382828267216</v>
      </c>
      <c r="G330" s="8">
        <f t="shared" si="46"/>
        <v>87.56212871348696</v>
      </c>
      <c r="H330" s="8">
        <f t="shared" si="47"/>
        <v>-1.5756896753491532</v>
      </c>
      <c r="J330" s="8">
        <f t="shared" si="41"/>
        <v>86.6862063671395</v>
      </c>
      <c r="K330" s="8">
        <f t="shared" si="42"/>
        <v>101.75148723402684</v>
      </c>
      <c r="L330" s="8">
        <f t="shared" si="43"/>
        <v>0.019824912365920346</v>
      </c>
      <c r="M330" s="10">
        <f t="shared" si="40"/>
        <v>0.8513710349045207</v>
      </c>
    </row>
    <row r="331" spans="1:13" ht="13.5">
      <c r="A331">
        <v>327</v>
      </c>
      <c r="B331" s="8">
        <f t="shared" si="44"/>
        <v>85.1371034904521</v>
      </c>
      <c r="D331" s="9">
        <f t="shared" si="45"/>
        <v>90.87488213225238</v>
      </c>
      <c r="F331" s="8">
        <f t="shared" si="48"/>
        <v>85.9864390381378</v>
      </c>
      <c r="G331" s="8">
        <f t="shared" si="46"/>
        <v>85.90150548336923</v>
      </c>
      <c r="H331" s="8">
        <f t="shared" si="47"/>
        <v>-1.58418303082601</v>
      </c>
      <c r="J331" s="8">
        <f t="shared" si="41"/>
        <v>85.73193447038794</v>
      </c>
      <c r="K331" s="8">
        <f t="shared" si="42"/>
        <v>101.70070050126033</v>
      </c>
      <c r="L331" s="8">
        <f t="shared" si="43"/>
        <v>0.012763747852677209</v>
      </c>
      <c r="M331" s="10">
        <f t="shared" si="40"/>
        <v>0.8423978492786556</v>
      </c>
    </row>
    <row r="332" spans="1:13" ht="13.5">
      <c r="A332">
        <v>328</v>
      </c>
      <c r="B332" s="8">
        <f t="shared" si="44"/>
        <v>84.23978492786561</v>
      </c>
      <c r="D332" s="9">
        <f t="shared" si="45"/>
        <v>89.72732640389233</v>
      </c>
      <c r="F332" s="8">
        <f t="shared" si="48"/>
        <v>84.31732245254322</v>
      </c>
      <c r="G332" s="8">
        <f t="shared" si="46"/>
        <v>84.30956870007546</v>
      </c>
      <c r="H332" s="8">
        <f t="shared" si="47"/>
        <v>-1.5849584060727866</v>
      </c>
      <c r="J332" s="8">
        <f t="shared" si="41"/>
        <v>84.84860754966324</v>
      </c>
      <c r="K332" s="8">
        <f t="shared" si="42"/>
        <v>101.64048077918392</v>
      </c>
      <c r="L332" s="8">
        <f t="shared" si="43"/>
        <v>0.005465400859768375</v>
      </c>
      <c r="M332" s="10">
        <f t="shared" si="40"/>
        <v>0.8341924854889914</v>
      </c>
    </row>
    <row r="333" spans="1:13" ht="13.5">
      <c r="A333">
        <v>329</v>
      </c>
      <c r="B333" s="8">
        <f t="shared" si="44"/>
        <v>83.41924854889918</v>
      </c>
      <c r="D333" s="9">
        <f t="shared" si="45"/>
        <v>88.62981810868699</v>
      </c>
      <c r="F333" s="8">
        <f t="shared" si="48"/>
        <v>82.72461029400267</v>
      </c>
      <c r="G333" s="8">
        <f t="shared" si="46"/>
        <v>82.79407411949234</v>
      </c>
      <c r="H333" s="8">
        <f t="shared" si="47"/>
        <v>-1.5780120235238202</v>
      </c>
      <c r="J333" s="8">
        <f t="shared" si="41"/>
        <v>84.04035186331892</v>
      </c>
      <c r="K333" s="8">
        <f t="shared" si="42"/>
        <v>101.57082436930634</v>
      </c>
      <c r="L333" s="8">
        <f t="shared" si="43"/>
        <v>-0.002046780213966555</v>
      </c>
      <c r="M333" s="10">
        <f t="shared" si="40"/>
        <v>0.8267949192431121</v>
      </c>
    </row>
    <row r="334" spans="1:13" ht="13.5">
      <c r="A334">
        <v>330</v>
      </c>
      <c r="B334" s="8">
        <f t="shared" si="44"/>
        <v>82.67949192431125</v>
      </c>
      <c r="D334" s="9">
        <f t="shared" si="45"/>
        <v>87.58770419672943</v>
      </c>
      <c r="F334" s="8">
        <f t="shared" si="48"/>
        <v>81.21606209596851</v>
      </c>
      <c r="G334" s="8">
        <f t="shared" si="46"/>
        <v>81.3624050788028</v>
      </c>
      <c r="H334" s="8">
        <f t="shared" si="47"/>
        <v>-1.5633777252403924</v>
      </c>
      <c r="J334" s="8">
        <f t="shared" si="41"/>
        <v>83.31089507170024</v>
      </c>
      <c r="K334" s="8">
        <f t="shared" si="42"/>
        <v>101.49179984711635</v>
      </c>
      <c r="L334" s="8">
        <f t="shared" si="43"/>
        <v>-0.009744554411568134</v>
      </c>
      <c r="M334" s="10">
        <f t="shared" si="40"/>
        <v>0.8202411907401662</v>
      </c>
    </row>
    <row r="335" spans="1:13" ht="13.5">
      <c r="A335">
        <v>331</v>
      </c>
      <c r="B335" s="8">
        <f t="shared" si="44"/>
        <v>82.02411907401665</v>
      </c>
      <c r="D335" s="9">
        <f t="shared" si="45"/>
        <v>86.6060617422458</v>
      </c>
      <c r="F335" s="8">
        <f t="shared" si="48"/>
        <v>79.79902735356241</v>
      </c>
      <c r="G335" s="8">
        <f t="shared" si="46"/>
        <v>80.02153652560784</v>
      </c>
      <c r="H335" s="8">
        <f t="shared" si="47"/>
        <v>-1.5411268080358485</v>
      </c>
      <c r="J335" s="8">
        <f t="shared" si="41"/>
        <v>82.66355065357479</v>
      </c>
      <c r="K335" s="8">
        <f t="shared" si="42"/>
        <v>101.40355536087321</v>
      </c>
      <c r="L335" s="8">
        <f t="shared" si="43"/>
        <v>-0.01759454759472545</v>
      </c>
      <c r="M335" s="10">
        <f t="shared" si="40"/>
        <v>0.8145632290866421</v>
      </c>
    </row>
    <row r="336" spans="1:13" ht="13.5">
      <c r="A336">
        <v>332</v>
      </c>
      <c r="B336" s="8">
        <f t="shared" si="44"/>
        <v>81.45632290866425</v>
      </c>
      <c r="D336" s="9">
        <f t="shared" si="45"/>
        <v>85.68967320859998</v>
      </c>
      <c r="F336" s="8">
        <f t="shared" si="48"/>
        <v>78.48040971757199</v>
      </c>
      <c r="G336" s="8">
        <f t="shared" si="46"/>
        <v>78.77800103668122</v>
      </c>
      <c r="H336" s="8">
        <f t="shared" si="47"/>
        <v>-1.5113676761249262</v>
      </c>
      <c r="J336" s="8">
        <f t="shared" si="41"/>
        <v>82.10120507481572</v>
      </c>
      <c r="K336" s="8">
        <f t="shared" si="42"/>
        <v>101.30632495657329</v>
      </c>
      <c r="L336" s="8">
        <f t="shared" si="43"/>
        <v>-0.02555813326524503</v>
      </c>
      <c r="M336" s="10">
        <f t="shared" si="40"/>
        <v>0.8097886967409689</v>
      </c>
    </row>
    <row r="337" spans="1:13" ht="13.5">
      <c r="A337">
        <v>333</v>
      </c>
      <c r="B337" s="8">
        <f t="shared" si="44"/>
        <v>80.97886967409693</v>
      </c>
      <c r="D337" s="9">
        <f t="shared" si="45"/>
        <v>84.84300314861284</v>
      </c>
      <c r="F337" s="8">
        <f t="shared" si="48"/>
        <v>77.2666333605563</v>
      </c>
      <c r="G337" s="8">
        <f t="shared" si="46"/>
        <v>77.63785699191037</v>
      </c>
      <c r="H337" s="8">
        <f t="shared" si="47"/>
        <v>-1.4742453129895186</v>
      </c>
      <c r="J337" s="8">
        <f t="shared" si="41"/>
        <v>81.6263077827857</v>
      </c>
      <c r="K337" s="8">
        <f t="shared" si="42"/>
        <v>101.20043361959004</v>
      </c>
      <c r="L337" s="8">
        <f t="shared" si="43"/>
        <v>-0.03359145363704534</v>
      </c>
      <c r="M337" s="10">
        <f t="shared" si="40"/>
        <v>0.8059408547448004</v>
      </c>
    </row>
    <row r="338" spans="1:13" ht="13.5">
      <c r="A338">
        <v>334</v>
      </c>
      <c r="B338" s="8">
        <f t="shared" si="44"/>
        <v>80.59408547448007</v>
      </c>
      <c r="D338" s="9">
        <f t="shared" si="45"/>
        <v>84.07017645370966</v>
      </c>
      <c r="F338" s="8">
        <f t="shared" si="48"/>
        <v>76.16361167892084</v>
      </c>
      <c r="G338" s="8">
        <f t="shared" si="46"/>
        <v>76.60665905847677</v>
      </c>
      <c r="H338" s="8">
        <f t="shared" si="47"/>
        <v>-1.4299405750339271</v>
      </c>
      <c r="J338" s="8">
        <f t="shared" si="41"/>
        <v>81.24086406339438</v>
      </c>
      <c r="K338" s="8">
        <f t="shared" si="42"/>
        <v>101.08630074363386</v>
      </c>
      <c r="L338" s="8">
        <f t="shared" si="43"/>
        <v>-0.04164559586895954</v>
      </c>
      <c r="M338" s="10">
        <f t="shared" si="40"/>
        <v>0.8030384493975581</v>
      </c>
    </row>
    <row r="339" spans="1:13" ht="13.5">
      <c r="A339">
        <v>335</v>
      </c>
      <c r="B339" s="8">
        <f t="shared" si="44"/>
        <v>80.30384493975585</v>
      </c>
      <c r="D339" s="9">
        <f t="shared" si="45"/>
        <v>83.37495825786375</v>
      </c>
      <c r="F339" s="8">
        <f t="shared" si="48"/>
        <v>75.17671848344284</v>
      </c>
      <c r="G339" s="8">
        <f t="shared" si="46"/>
        <v>75.68943112907415</v>
      </c>
      <c r="H339" s="8">
        <f t="shared" si="47"/>
        <v>-1.3786693104707957</v>
      </c>
      <c r="J339" s="8">
        <f t="shared" si="41"/>
        <v>80.94643075688712</v>
      </c>
      <c r="K339" s="8">
        <f t="shared" si="42"/>
        <v>100.96444177493579</v>
      </c>
      <c r="L339" s="8">
        <f t="shared" si="43"/>
        <v>-0.049666933151869944</v>
      </c>
      <c r="M339" s="10">
        <f t="shared" si="40"/>
        <v>0.801095620926345</v>
      </c>
    </row>
    <row r="340" spans="1:13" ht="13.5">
      <c r="A340">
        <v>336</v>
      </c>
      <c r="B340" s="8">
        <f t="shared" si="44"/>
        <v>80.10956209263453</v>
      </c>
      <c r="D340" s="9">
        <f t="shared" si="45"/>
        <v>82.76073559424216</v>
      </c>
      <c r="F340" s="8">
        <f t="shared" si="48"/>
        <v>74.31076181860335</v>
      </c>
      <c r="G340" s="8">
        <f t="shared" si="46"/>
        <v>74.89064184600647</v>
      </c>
      <c r="H340" s="8">
        <f t="shared" si="47"/>
        <v>-1.320681307730484</v>
      </c>
      <c r="J340" s="8">
        <f t="shared" si="41"/>
        <v>80.74411478426863</v>
      </c>
      <c r="K340" s="8">
        <f t="shared" si="42"/>
        <v>100.83546783325137</v>
      </c>
      <c r="L340" s="8">
        <f t="shared" si="43"/>
        <v>-0.05759763400512508</v>
      </c>
      <c r="M340" s="10">
        <f t="shared" si="40"/>
        <v>0.8001218345961805</v>
      </c>
    </row>
    <row r="341" spans="1:13" ht="13.5">
      <c r="A341">
        <v>337</v>
      </c>
      <c r="B341" s="8">
        <f t="shared" si="44"/>
        <v>80.01218345961809</v>
      </c>
      <c r="D341" s="9">
        <f t="shared" si="45"/>
        <v>82.23050089392065</v>
      </c>
      <c r="F341" s="8">
        <f t="shared" si="48"/>
        <v>73.56996053827599</v>
      </c>
      <c r="G341" s="8">
        <f t="shared" si="46"/>
        <v>74.2141828304102</v>
      </c>
      <c r="H341" s="8">
        <f t="shared" si="47"/>
        <v>-1.2562590785170635</v>
      </c>
      <c r="J341" s="8">
        <f t="shared" si="41"/>
        <v>80.63457439051665</v>
      </c>
      <c r="K341" s="8">
        <f t="shared" si="42"/>
        <v>100.70008317932162</v>
      </c>
      <c r="L341" s="8">
        <f t="shared" si="43"/>
        <v>-0.06537633599758737</v>
      </c>
      <c r="M341" s="10">
        <f t="shared" si="40"/>
        <v>0.8001218345961805</v>
      </c>
    </row>
    <row r="342" spans="1:13" ht="13.5">
      <c r="A342">
        <v>338</v>
      </c>
      <c r="B342" s="8">
        <f t="shared" si="44"/>
        <v>80.01218345961809</v>
      </c>
      <c r="D342" s="9">
        <f t="shared" si="45"/>
        <v>81.78683740706015</v>
      </c>
      <c r="F342" s="8">
        <f t="shared" si="48"/>
        <v>72.95792375189313</v>
      </c>
      <c r="G342" s="8">
        <f t="shared" si="46"/>
        <v>73.66334972266563</v>
      </c>
      <c r="H342" s="8">
        <f t="shared" si="47"/>
        <v>-1.1857164814398138</v>
      </c>
      <c r="J342" s="8">
        <f t="shared" si="41"/>
        <v>80.61802296539338</v>
      </c>
      <c r="K342" s="8">
        <f t="shared" si="42"/>
        <v>100.5590804773885</v>
      </c>
      <c r="L342" s="8">
        <f t="shared" si="43"/>
        <v>-0.07293897259114045</v>
      </c>
      <c r="M342" s="10">
        <f t="shared" si="40"/>
        <v>0.801095620926345</v>
      </c>
    </row>
    <row r="343" spans="1:13" ht="13.5">
      <c r="A343">
        <v>339</v>
      </c>
      <c r="B343" s="8">
        <f t="shared" si="44"/>
        <v>80.10956209263453</v>
      </c>
      <c r="D343" s="9">
        <f t="shared" si="45"/>
        <v>81.43190661757174</v>
      </c>
      <c r="F343" s="8">
        <f t="shared" si="48"/>
        <v>72.47763324122582</v>
      </c>
      <c r="G343" s="8">
        <f t="shared" si="46"/>
        <v>73.2408261263667</v>
      </c>
      <c r="H343" s="8">
        <f t="shared" si="47"/>
        <v>-1.1093971929257254</v>
      </c>
      <c r="J343" s="8">
        <f t="shared" si="41"/>
        <v>80.69423525995606</v>
      </c>
      <c r="K343" s="8">
        <f t="shared" si="42"/>
        <v>100.41333388671131</v>
      </c>
      <c r="L343" s="8">
        <f t="shared" si="43"/>
        <v>-0.08021973439974556</v>
      </c>
      <c r="M343" s="10">
        <f t="shared" si="40"/>
        <v>0.803038449397558</v>
      </c>
    </row>
    <row r="344" spans="1:13" ht="13.5">
      <c r="A344">
        <v>340</v>
      </c>
      <c r="B344" s="8">
        <f t="shared" si="44"/>
        <v>80.30384493975583</v>
      </c>
      <c r="D344" s="9">
        <f t="shared" si="45"/>
        <v>81.1674377125843</v>
      </c>
      <c r="F344" s="8">
        <f t="shared" si="48"/>
        <v>72.13142893344097</v>
      </c>
      <c r="G344" s="8">
        <f t="shared" si="46"/>
        <v>72.94867053407246</v>
      </c>
      <c r="H344" s="8">
        <f t="shared" si="47"/>
        <v>-1.0276730328625765</v>
      </c>
      <c r="J344" s="8">
        <f t="shared" si="41"/>
        <v>80.8625557791216</v>
      </c>
      <c r="K344" s="8">
        <f t="shared" si="42"/>
        <v>100.26379010252845</v>
      </c>
      <c r="L344" s="8">
        <f t="shared" si="43"/>
        <v>-0.08715213937805776</v>
      </c>
      <c r="M344" s="10">
        <f t="shared" si="40"/>
        <v>0.8059408547448003</v>
      </c>
    </row>
    <row r="345" spans="1:13" ht="13.5">
      <c r="A345">
        <v>341</v>
      </c>
      <c r="B345" s="8">
        <f t="shared" si="44"/>
        <v>80.59408547448005</v>
      </c>
      <c r="D345" s="9">
        <f t="shared" si="45"/>
        <v>80.99471915801861</v>
      </c>
      <c r="F345" s="8">
        <f t="shared" si="48"/>
        <v>71.92099750120988</v>
      </c>
      <c r="G345" s="8">
        <f t="shared" si="46"/>
        <v>72.7883062985369</v>
      </c>
      <c r="H345" s="8">
        <f t="shared" si="47"/>
        <v>-0.9409421531298756</v>
      </c>
      <c r="J345" s="8">
        <f t="shared" si="41"/>
        <v>81.12190910007142</v>
      </c>
      <c r="K345" s="8">
        <f t="shared" si="42"/>
        <v>100.11145754908489</v>
      </c>
      <c r="L345" s="8">
        <f t="shared" si="43"/>
        <v>-0.09367018078460769</v>
      </c>
      <c r="M345" s="10">
        <f t="shared" si="40"/>
        <v>0.8097886967409689</v>
      </c>
    </row>
    <row r="346" spans="1:13" ht="13.5">
      <c r="A346">
        <v>342</v>
      </c>
      <c r="B346" s="8">
        <f t="shared" si="44"/>
        <v>80.97886967409693</v>
      </c>
      <c r="D346" s="9">
        <f t="shared" si="45"/>
        <v>80.91459242131091</v>
      </c>
      <c r="F346" s="8">
        <f t="shared" si="48"/>
        <v>71.84736414540701</v>
      </c>
      <c r="G346" s="8">
        <f t="shared" si="46"/>
        <v>72.76051469827601</v>
      </c>
      <c r="H346" s="8">
        <f t="shared" si="47"/>
        <v>-0.8496270978429764</v>
      </c>
      <c r="J346" s="8">
        <f t="shared" si="41"/>
        <v>81.47081184482384</v>
      </c>
      <c r="K346" s="8">
        <f t="shared" si="42"/>
        <v>99.95739400003119</v>
      </c>
      <c r="L346" s="8">
        <f t="shared" si="43"/>
        <v>-0.0997095176115172</v>
      </c>
      <c r="M346" s="10">
        <f t="shared" si="40"/>
        <v>0.8145632290866422</v>
      </c>
    </row>
    <row r="347" spans="1:13" ht="13.5">
      <c r="A347">
        <v>343</v>
      </c>
      <c r="B347" s="8">
        <f t="shared" si="44"/>
        <v>81.45632290866426</v>
      </c>
      <c r="D347" s="9">
        <f t="shared" si="45"/>
        <v>80.92744787186813</v>
      </c>
      <c r="F347" s="8">
        <f t="shared" si="48"/>
        <v>71.91088760043303</v>
      </c>
      <c r="G347" s="8">
        <f t="shared" si="46"/>
        <v>72.86543113125616</v>
      </c>
      <c r="H347" s="8">
        <f t="shared" si="47"/>
        <v>-0.7541727447606641</v>
      </c>
      <c r="J347" s="8">
        <f t="shared" si="41"/>
        <v>81.90738602441571</v>
      </c>
      <c r="K347" s="8">
        <f t="shared" si="42"/>
        <v>99.80269296031085</v>
      </c>
      <c r="L347" s="8">
        <f t="shared" si="43"/>
        <v>-0.10520866982239914</v>
      </c>
      <c r="M347" s="10">
        <f t="shared" si="40"/>
        <v>0.8202411907401661</v>
      </c>
    </row>
    <row r="348" spans="1:13" ht="13.5">
      <c r="A348">
        <v>344</v>
      </c>
      <c r="B348" s="8">
        <f t="shared" si="44"/>
        <v>82.02411907401664</v>
      </c>
      <c r="D348" s="9">
        <f t="shared" si="45"/>
        <v>81.03322287922737</v>
      </c>
      <c r="F348" s="8">
        <f t="shared" si="48"/>
        <v>72.11125838649549</v>
      </c>
      <c r="G348" s="8">
        <f t="shared" si="46"/>
        <v>73.10254445524761</v>
      </c>
      <c r="H348" s="8">
        <f t="shared" si="47"/>
        <v>-0.6550441378854526</v>
      </c>
      <c r="J348" s="8">
        <f t="shared" si="41"/>
        <v>82.42937347269581</v>
      </c>
      <c r="K348" s="8">
        <f t="shared" si="42"/>
        <v>99.64846918538231</v>
      </c>
      <c r="L348" s="8">
        <f t="shared" si="43"/>
        <v>-0.11011018033301313</v>
      </c>
      <c r="M348" s="10">
        <f t="shared" si="40"/>
        <v>0.826794919243112</v>
      </c>
    </row>
    <row r="349" spans="1:13" ht="13.5">
      <c r="A349">
        <v>345</v>
      </c>
      <c r="B349" s="8">
        <f t="shared" si="44"/>
        <v>82.67949192431124</v>
      </c>
      <c r="D349" s="9">
        <f t="shared" si="45"/>
        <v>81.23140211818523</v>
      </c>
      <c r="F349" s="8">
        <f t="shared" si="48"/>
        <v>72.44750031736216</v>
      </c>
      <c r="G349" s="8">
        <f t="shared" si="46"/>
        <v>73.47069947805706</v>
      </c>
      <c r="H349" s="8">
        <f t="shared" si="47"/>
        <v>-0.5527242218159627</v>
      </c>
      <c r="J349" s="8">
        <f t="shared" si="41"/>
        <v>83.0341510999176</v>
      </c>
      <c r="K349" s="8">
        <f t="shared" si="42"/>
        <v>99.49584373647811</v>
      </c>
      <c r="L349" s="8">
        <f t="shared" si="43"/>
        <v>-0.11436170719013214</v>
      </c>
      <c r="M349" s="10">
        <f t="shared" si="40"/>
        <v>0.8341924854889913</v>
      </c>
    </row>
    <row r="350" spans="1:13" ht="13.5">
      <c r="A350">
        <v>346</v>
      </c>
      <c r="B350" s="8">
        <f t="shared" si="44"/>
        <v>83.41924854889916</v>
      </c>
      <c r="D350" s="9">
        <f t="shared" si="45"/>
        <v>81.52102007941043</v>
      </c>
      <c r="F350" s="8">
        <f t="shared" si="48"/>
        <v>72.91797525624109</v>
      </c>
      <c r="G350" s="8">
        <f t="shared" si="46"/>
        <v>73.9681025855069</v>
      </c>
      <c r="H350" s="8">
        <f t="shared" si="47"/>
        <v>-0.4477114888893823</v>
      </c>
      <c r="J350" s="8">
        <f t="shared" si="41"/>
        <v>83.71874671959752</v>
      </c>
      <c r="K350" s="8">
        <f t="shared" si="42"/>
        <v>99.34592897428494</v>
      </c>
      <c r="L350" s="8">
        <f t="shared" si="43"/>
        <v>-0.1179170126904352</v>
      </c>
      <c r="M350" s="10">
        <f aca="true" t="shared" si="49" ref="M350:M369">(B261/$K$94+B351/AVERAGE($B$95:$B$184))/2</f>
        <v>0.842397849278655</v>
      </c>
    </row>
    <row r="351" spans="1:13" ht="13.5">
      <c r="A351">
        <v>347</v>
      </c>
      <c r="B351" s="8">
        <f t="shared" si="44"/>
        <v>84.23978492786554</v>
      </c>
      <c r="D351" s="9">
        <f t="shared" si="45"/>
        <v>81.90066577330819</v>
      </c>
      <c r="F351" s="8">
        <f t="shared" si="48"/>
        <v>73.52039109661752</v>
      </c>
      <c r="G351" s="8">
        <f t="shared" si="46"/>
        <v>74.59233047974233</v>
      </c>
      <c r="H351" s="8">
        <f t="shared" si="47"/>
        <v>-0.34051755057690086</v>
      </c>
      <c r="J351" s="8">
        <f aca="true" t="shared" si="50" ref="J351:J369">(K350+L350)*M261</f>
        <v>84.47985523526087</v>
      </c>
      <c r="K351" s="8">
        <f aca="true" t="shared" si="51" ref="K351:K369">$K$1*B351/M261+(1-$K$1)*(K350+L350)</f>
        <v>99.19981387902499</v>
      </c>
      <c r="L351" s="8">
        <f aca="true" t="shared" si="52" ref="L351:L369">$K$2*(K351-K350)+(1-$K$2)*L350</f>
        <v>-0.1207368209473875</v>
      </c>
      <c r="M351" s="10">
        <f t="shared" si="49"/>
        <v>0.8513710349045206</v>
      </c>
    </row>
    <row r="352" spans="1:13" ht="13.5">
      <c r="A352">
        <v>348</v>
      </c>
      <c r="B352" s="8">
        <f t="shared" si="44"/>
        <v>85.13710349045209</v>
      </c>
      <c r="D352" s="9">
        <f t="shared" si="45"/>
        <v>82.36848960421966</v>
      </c>
      <c r="F352" s="8">
        <f t="shared" si="48"/>
        <v>74.25181292916542</v>
      </c>
      <c r="G352" s="8">
        <f t="shared" si="46"/>
        <v>75.3403419852941</v>
      </c>
      <c r="H352" s="8">
        <f t="shared" si="47"/>
        <v>-0.2316646449640335</v>
      </c>
      <c r="J352" s="8">
        <f t="shared" si="50"/>
        <v>85.31385501492842</v>
      </c>
      <c r="K352" s="8">
        <f t="shared" si="51"/>
        <v>99.05855005468447</v>
      </c>
      <c r="L352" s="8">
        <f t="shared" si="52"/>
        <v>-0.12278952128670001</v>
      </c>
      <c r="M352" s="10">
        <f t="shared" si="49"/>
        <v>0.8610683259082</v>
      </c>
    </row>
    <row r="353" spans="1:13" ht="13.5">
      <c r="A353">
        <v>349</v>
      </c>
      <c r="B353" s="8">
        <f t="shared" si="44"/>
        <v>86.10683259082006</v>
      </c>
      <c r="D353" s="9">
        <f t="shared" si="45"/>
        <v>82.92221238146615</v>
      </c>
      <c r="F353" s="8">
        <f t="shared" si="48"/>
        <v>75.10867734033008</v>
      </c>
      <c r="G353" s="8">
        <f t="shared" si="46"/>
        <v>76.20849286537909</v>
      </c>
      <c r="H353" s="8">
        <f t="shared" si="47"/>
        <v>-0.12168309245913189</v>
      </c>
      <c r="J353" s="8">
        <f t="shared" si="50"/>
        <v>86.21682432824122</v>
      </c>
      <c r="K353" s="8">
        <f t="shared" si="51"/>
        <v>98.92313873216705</v>
      </c>
      <c r="L353" s="8">
        <f t="shared" si="52"/>
        <v>-0.12405170140977274</v>
      </c>
      <c r="M353" s="10">
        <f t="shared" si="49"/>
        <v>0.8714424780626915</v>
      </c>
    </row>
    <row r="354" spans="1:13" ht="13.5">
      <c r="A354">
        <v>350</v>
      </c>
      <c r="B354" s="8">
        <f t="shared" si="44"/>
        <v>87.14424780626916</v>
      </c>
      <c r="D354" s="9">
        <f t="shared" si="45"/>
        <v>83.55913642333694</v>
      </c>
      <c r="F354" s="8">
        <f t="shared" si="48"/>
        <v>76.08680977291995</v>
      </c>
      <c r="G354" s="8">
        <f t="shared" si="46"/>
        <v>77.19255357625487</v>
      </c>
      <c r="H354" s="8">
        <f t="shared" si="47"/>
        <v>-0.011108712125640616</v>
      </c>
      <c r="J354" s="8">
        <f t="shared" si="50"/>
        <v>87.1845577714293</v>
      </c>
      <c r="K354" s="8">
        <f t="shared" si="51"/>
        <v>98.79451903401811</v>
      </c>
      <c r="L354" s="8">
        <f t="shared" si="52"/>
        <v>-0.1245085010836893</v>
      </c>
      <c r="M354" s="10">
        <f t="shared" si="49"/>
        <v>0.8824429495415048</v>
      </c>
    </row>
    <row r="355" spans="1:13" ht="13.5">
      <c r="A355">
        <v>351</v>
      </c>
      <c r="B355" s="8">
        <f t="shared" si="44"/>
        <v>88.24429495415052</v>
      </c>
      <c r="D355" s="9">
        <f t="shared" si="45"/>
        <v>84.2761586999234</v>
      </c>
      <c r="F355" s="8">
        <f t="shared" si="48"/>
        <v>77.18144486412922</v>
      </c>
      <c r="G355" s="8">
        <f t="shared" si="46"/>
        <v>78.28772987313134</v>
      </c>
      <c r="H355" s="8">
        <f t="shared" si="47"/>
        <v>0.09951978877457085</v>
      </c>
      <c r="J355" s="8">
        <f t="shared" si="50"/>
        <v>88.21258265623536</v>
      </c>
      <c r="K355" s="8">
        <f t="shared" si="51"/>
        <v>98.67355770576974</v>
      </c>
      <c r="L355" s="8">
        <f t="shared" si="52"/>
        <v>-0.12415378380015739</v>
      </c>
      <c r="M355" s="10">
        <f t="shared" si="49"/>
        <v>0.8940161471533586</v>
      </c>
    </row>
    <row r="356" spans="1:13" ht="13.5">
      <c r="A356">
        <v>352</v>
      </c>
      <c r="B356" s="8">
        <f t="shared" si="44"/>
        <v>89.40161471533587</v>
      </c>
      <c r="D356" s="9">
        <f t="shared" si="45"/>
        <v>85.06978595076883</v>
      </c>
      <c r="F356" s="8">
        <f t="shared" si="48"/>
        <v>78.38724966190591</v>
      </c>
      <c r="G356" s="8">
        <f t="shared" si="46"/>
        <v>79.48868616724891</v>
      </c>
      <c r="H356" s="8">
        <f t="shared" si="47"/>
        <v>0.2096634393088712</v>
      </c>
      <c r="J356" s="8">
        <f t="shared" si="50"/>
        <v>89.29617538779654</v>
      </c>
      <c r="K356" s="8">
        <f t="shared" si="51"/>
        <v>98.56104045940673</v>
      </c>
      <c r="L356" s="8">
        <f t="shared" si="52"/>
        <v>-0.12299013005644288</v>
      </c>
      <c r="M356" s="10">
        <f t="shared" si="49"/>
        <v>0.9061056874428213</v>
      </c>
    </row>
    <row r="357" spans="1:13" ht="13.5">
      <c r="A357">
        <v>353</v>
      </c>
      <c r="B357" s="8">
        <f t="shared" si="44"/>
        <v>90.61056874428213</v>
      </c>
      <c r="D357" s="9">
        <f t="shared" si="45"/>
        <v>85.93615170368224</v>
      </c>
      <c r="F357" s="8">
        <f t="shared" si="48"/>
        <v>79.69834960655778</v>
      </c>
      <c r="G357" s="8">
        <f t="shared" si="46"/>
        <v>80.78957152033023</v>
      </c>
      <c r="H357" s="8">
        <f t="shared" si="47"/>
        <v>0.3187856306861154</v>
      </c>
      <c r="J357" s="8">
        <f t="shared" si="50"/>
        <v>90.43037790097293</v>
      </c>
      <c r="K357" s="8">
        <f t="shared" si="51"/>
        <v>98.4576650160455</v>
      </c>
      <c r="L357" s="8">
        <f t="shared" si="52"/>
        <v>-0.12102866138692162</v>
      </c>
      <c r="M357" s="10">
        <f t="shared" si="49"/>
        <v>0.9186526713848396</v>
      </c>
    </row>
    <row r="358" spans="1:13" ht="13.5">
      <c r="A358">
        <v>354</v>
      </c>
      <c r="B358" s="8">
        <f t="shared" si="44"/>
        <v>91.865267138484</v>
      </c>
      <c r="D358" s="9">
        <f t="shared" si="45"/>
        <v>86.87103511180223</v>
      </c>
      <c r="F358" s="8">
        <f t="shared" si="48"/>
        <v>81.10835715101635</v>
      </c>
      <c r="G358" s="8">
        <f t="shared" si="46"/>
        <v>82.18404814976311</v>
      </c>
      <c r="H358" s="8">
        <f t="shared" si="47"/>
        <v>0.42635473056079254</v>
      </c>
      <c r="J358" s="8">
        <f t="shared" si="50"/>
        <v>91.61001426262162</v>
      </c>
      <c r="K358" s="8">
        <f t="shared" si="51"/>
        <v>98.36403588017356</v>
      </c>
      <c r="L358" s="8">
        <f t="shared" si="52"/>
        <v>-0.11828870883542304</v>
      </c>
      <c r="M358" s="10">
        <f t="shared" si="49"/>
        <v>0.9315959713348657</v>
      </c>
    </row>
    <row r="359" spans="1:13" ht="13.5">
      <c r="A359">
        <v>355</v>
      </c>
      <c r="B359" s="8">
        <f t="shared" si="44"/>
        <v>93.15959713348661</v>
      </c>
      <c r="D359" s="9">
        <f t="shared" si="45"/>
        <v>87.8698815171386</v>
      </c>
      <c r="F359" s="8">
        <f t="shared" si="48"/>
        <v>82.6104028803239</v>
      </c>
      <c r="G359" s="8">
        <f t="shared" si="46"/>
        <v>83.66532230564017</v>
      </c>
      <c r="H359" s="8">
        <f t="shared" si="47"/>
        <v>0.5318466730924193</v>
      </c>
      <c r="J359" s="8">
        <f t="shared" si="50"/>
        <v>92.82970757722346</v>
      </c>
      <c r="K359" s="8">
        <f t="shared" si="51"/>
        <v>98.28066082859827</v>
      </c>
      <c r="L359" s="8">
        <f t="shared" si="52"/>
        <v>-0.11479734310940956</v>
      </c>
      <c r="M359" s="10">
        <f t="shared" si="49"/>
        <v>0.9448725288365999</v>
      </c>
    </row>
    <row r="360" spans="1:13" ht="13.5">
      <c r="A360">
        <v>356</v>
      </c>
      <c r="B360" s="8">
        <f t="shared" si="44"/>
        <v>94.48725288366006</v>
      </c>
      <c r="D360" s="9">
        <f t="shared" si="45"/>
        <v>88.9278246404082</v>
      </c>
      <c r="F360" s="8">
        <f t="shared" si="48"/>
        <v>84.19716897873259</v>
      </c>
      <c r="G360" s="8">
        <f t="shared" si="46"/>
        <v>85.22617736922534</v>
      </c>
      <c r="H360" s="8">
        <f t="shared" si="47"/>
        <v>0.6347475121416939</v>
      </c>
      <c r="J360" s="8">
        <f t="shared" si="50"/>
        <v>94.08389735391813</v>
      </c>
      <c r="K360" s="8">
        <f t="shared" si="51"/>
        <v>98.2079490548396</v>
      </c>
      <c r="L360" s="8">
        <f t="shared" si="52"/>
        <v>-0.11058878617433555</v>
      </c>
      <c r="M360" s="10">
        <f t="shared" si="49"/>
        <v>0.9584176618364473</v>
      </c>
    </row>
    <row r="361" spans="1:13" ht="13.5">
      <c r="A361">
        <v>357</v>
      </c>
      <c r="B361" s="8">
        <f t="shared" si="44"/>
        <v>95.84176618364476</v>
      </c>
      <c r="D361" s="9">
        <f t="shared" si="45"/>
        <v>90.03971028905858</v>
      </c>
      <c r="F361" s="8">
        <f t="shared" si="48"/>
        <v>85.86092488136704</v>
      </c>
      <c r="G361" s="8">
        <f t="shared" si="46"/>
        <v>86.85900901159482</v>
      </c>
      <c r="H361" s="8">
        <f t="shared" si="47"/>
        <v>0.7345559251644727</v>
      </c>
      <c r="J361" s="8">
        <f t="shared" si="50"/>
        <v>95.36685750374784</v>
      </c>
      <c r="K361" s="8">
        <f t="shared" si="51"/>
        <v>98.14621087472067</v>
      </c>
      <c r="L361" s="8">
        <f t="shared" si="52"/>
        <v>-0.10570372556879568</v>
      </c>
      <c r="M361" s="10">
        <f t="shared" si="49"/>
        <v>0.9721653798079863</v>
      </c>
    </row>
    <row r="362" spans="1:13" ht="13.5">
      <c r="A362">
        <v>358</v>
      </c>
      <c r="B362" s="8">
        <f t="shared" si="44"/>
        <v>97.2165379807987</v>
      </c>
      <c r="D362" s="9">
        <f t="shared" si="45"/>
        <v>91.2001214679758</v>
      </c>
      <c r="F362" s="8">
        <f t="shared" si="48"/>
        <v>87.5935649367593</v>
      </c>
      <c r="G362" s="8">
        <f t="shared" si="46"/>
        <v>88.55586224116324</v>
      </c>
      <c r="H362" s="8">
        <f t="shared" si="47"/>
        <v>0.8307856556048672</v>
      </c>
      <c r="J362" s="8">
        <f t="shared" si="50"/>
        <v>96.67271513658973</v>
      </c>
      <c r="K362" s="8">
        <f t="shared" si="51"/>
        <v>98.09565887150725</v>
      </c>
      <c r="L362" s="8">
        <f t="shared" si="52"/>
        <v>-0.10018855333325725</v>
      </c>
      <c r="M362" s="10">
        <f t="shared" si="49"/>
        <v>0.9860487052511742</v>
      </c>
    </row>
    <row r="363" spans="1:13" ht="13.5">
      <c r="A363">
        <v>359</v>
      </c>
      <c r="B363" s="8">
        <f t="shared" si="44"/>
        <v>98.60487052511742</v>
      </c>
      <c r="D363" s="9">
        <f t="shared" si="45"/>
        <v>92.40340477054039</v>
      </c>
      <c r="F363" s="8">
        <f t="shared" si="48"/>
        <v>89.38664789676811</v>
      </c>
      <c r="G363" s="8">
        <f t="shared" si="46"/>
        <v>90.30847015960305</v>
      </c>
      <c r="H363" s="8">
        <f t="shared" si="47"/>
        <v>0.9229678818883612</v>
      </c>
      <c r="J363" s="8">
        <f t="shared" si="50"/>
        <v>97.99547031817394</v>
      </c>
      <c r="K363" s="8">
        <f t="shared" si="51"/>
        <v>98.05641033886835</v>
      </c>
      <c r="L363" s="8">
        <f t="shared" si="52"/>
        <v>-0.09409455126382231</v>
      </c>
      <c r="M363" s="10">
        <f t="shared" si="49"/>
        <v>0.9999999999999994</v>
      </c>
    </row>
    <row r="364" spans="1:13" ht="13.5">
      <c r="A364">
        <v>360</v>
      </c>
      <c r="B364" s="8">
        <f t="shared" si="44"/>
        <v>99.99999999999999</v>
      </c>
      <c r="D364" s="9">
        <f t="shared" si="45"/>
        <v>93.6436979214558</v>
      </c>
      <c r="F364" s="8">
        <f t="shared" si="48"/>
        <v>91.2314380414914</v>
      </c>
      <c r="G364" s="8">
        <f t="shared" si="46"/>
        <v>92.10829423734226</v>
      </c>
      <c r="H364" s="8">
        <f t="shared" si="47"/>
        <v>1.0106535014734468</v>
      </c>
      <c r="J364" s="8">
        <f t="shared" si="50"/>
        <v>99.3290169294348</v>
      </c>
      <c r="K364" s="8">
        <f t="shared" si="51"/>
        <v>98.02849086662854</v>
      </c>
      <c r="L364" s="8">
        <f t="shared" si="52"/>
        <v>-0.08747704336142025</v>
      </c>
      <c r="M364" s="10">
        <f t="shared" si="49"/>
        <v>1.0139512947488243</v>
      </c>
    </row>
    <row r="365" spans="1:13" ht="13.5">
      <c r="A365">
        <v>361</v>
      </c>
      <c r="B365" s="8">
        <f t="shared" si="44"/>
        <v>101.39512947488247</v>
      </c>
      <c r="D365" s="9">
        <f t="shared" si="45"/>
        <v>94.91495833716463</v>
      </c>
      <c r="F365" s="8">
        <f t="shared" si="48"/>
        <v>93.1189477388157</v>
      </c>
      <c r="G365" s="8">
        <f t="shared" si="46"/>
        <v>93.94656591242239</v>
      </c>
      <c r="H365" s="8">
        <f t="shared" si="47"/>
        <v>1.0934153188341145</v>
      </c>
      <c r="J365" s="8">
        <f t="shared" si="50"/>
        <v>100.66716474425844</v>
      </c>
      <c r="K365" s="8">
        <f t="shared" si="51"/>
        <v>98.01183890702312</v>
      </c>
      <c r="L365" s="8">
        <f t="shared" si="52"/>
        <v>-0.08039453498582079</v>
      </c>
      <c r="M365" s="10">
        <f t="shared" si="49"/>
        <v>1.0278346201920125</v>
      </c>
    </row>
    <row r="366" spans="1:13" ht="13.5">
      <c r="A366">
        <v>362</v>
      </c>
      <c r="B366" s="8">
        <f t="shared" si="44"/>
        <v>102.78346201920125</v>
      </c>
      <c r="D366" s="9">
        <f t="shared" si="45"/>
        <v>96.2109925647082</v>
      </c>
      <c r="F366" s="8">
        <f t="shared" si="48"/>
        <v>95.0399812312565</v>
      </c>
      <c r="G366" s="8">
        <f t="shared" si="46"/>
        <v>95.81432931005098</v>
      </c>
      <c r="H366" s="8">
        <f t="shared" si="47"/>
        <v>1.1708501267135625</v>
      </c>
      <c r="J366" s="8">
        <f t="shared" si="50"/>
        <v>102.00366280876038</v>
      </c>
      <c r="K366" s="8">
        <f t="shared" si="51"/>
        <v>98.0063111571074</v>
      </c>
      <c r="L366" s="8">
        <f t="shared" si="52"/>
        <v>-0.07290785647881014</v>
      </c>
      <c r="M366" s="10">
        <f t="shared" si="49"/>
        <v>1.0415823381635514</v>
      </c>
    </row>
    <row r="367" spans="1:13" ht="13.5">
      <c r="A367">
        <v>363</v>
      </c>
      <c r="B367" s="8">
        <f t="shared" si="44"/>
        <v>104.15823381635519</v>
      </c>
      <c r="D367" s="9">
        <f t="shared" si="45"/>
        <v>97.52548645560682</v>
      </c>
      <c r="F367" s="8">
        <f t="shared" si="48"/>
        <v>96.98517943676454</v>
      </c>
      <c r="G367" s="8">
        <f t="shared" si="46"/>
        <v>97.70248487472361</v>
      </c>
      <c r="H367" s="8">
        <f t="shared" si="47"/>
        <v>1.242580670509469</v>
      </c>
      <c r="J367" s="8">
        <f t="shared" si="50"/>
        <v>103.33222416701754</v>
      </c>
      <c r="K367" s="8">
        <f t="shared" si="51"/>
        <v>98.0116885952411</v>
      </c>
      <c r="L367" s="8">
        <f t="shared" si="52"/>
        <v>-0.06507932701755992</v>
      </c>
      <c r="M367" s="10">
        <f t="shared" si="49"/>
        <v>1.055127471163399</v>
      </c>
    </row>
    <row r="368" spans="1:13" ht="13.5">
      <c r="A368">
        <v>364</v>
      </c>
      <c r="B368" s="8">
        <f t="shared" si="44"/>
        <v>105.51274711633997</v>
      </c>
      <c r="D368" s="9">
        <f t="shared" si="45"/>
        <v>98.8520359277565</v>
      </c>
      <c r="F368" s="8">
        <f t="shared" si="48"/>
        <v>98.94506554523308</v>
      </c>
      <c r="G368" s="8">
        <f t="shared" si="46"/>
        <v>99.60183370234377</v>
      </c>
      <c r="H368" s="8">
        <f t="shared" si="47"/>
        <v>1.3082574862205383</v>
      </c>
      <c r="J368" s="8">
        <f t="shared" si="50"/>
        <v>104.6465519362597</v>
      </c>
      <c r="K368" s="8">
        <f t="shared" si="51"/>
        <v>98.02768301531177</v>
      </c>
      <c r="L368" s="8">
        <f t="shared" si="52"/>
        <v>-0.056971952308737035</v>
      </c>
      <c r="M368" s="10">
        <f t="shared" si="49"/>
        <v>1.0684040286651335</v>
      </c>
    </row>
    <row r="369" spans="1:13" ht="13.5">
      <c r="A369">
        <v>365</v>
      </c>
      <c r="B369" s="8">
        <f t="shared" si="44"/>
        <v>106.84040286651341</v>
      </c>
      <c r="D369" s="9">
        <f t="shared" si="45"/>
        <v>100.18417816547321</v>
      </c>
      <c r="F369" s="8">
        <f t="shared" si="48"/>
        <v>100.91009118856431</v>
      </c>
      <c r="G369" s="8">
        <f t="shared" si="46"/>
        <v>101.50312235635921</v>
      </c>
      <c r="H369" s="8">
        <f t="shared" si="47"/>
        <v>1.367560603000029</v>
      </c>
      <c r="J369" s="8">
        <f t="shared" si="50"/>
        <v>105.94036669050594</v>
      </c>
      <c r="K369" s="8">
        <f t="shared" si="51"/>
        <v>98.05394391078379</v>
      </c>
      <c r="L369" s="8">
        <f t="shared" si="52"/>
        <v>-0.04864866753066126</v>
      </c>
      <c r="M369" s="10">
        <f t="shared" si="49"/>
        <v>0.5406736643075796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69"/>
  <sheetViews>
    <sheetView workbookViewId="0" topLeftCell="A1">
      <selection activeCell="A1" sqref="A1"/>
    </sheetView>
  </sheetViews>
  <sheetFormatPr defaultColWidth="9.00390625" defaultRowHeight="13.5"/>
  <cols>
    <col min="3" max="3" width="4.125" style="0" customWidth="1"/>
    <col min="5" max="5" width="8.50390625" style="0" customWidth="1"/>
    <col min="9" max="9" width="4.00390625" style="0" customWidth="1"/>
  </cols>
  <sheetData>
    <row r="1" spans="10:13" ht="13.5">
      <c r="J1" t="s">
        <v>35</v>
      </c>
      <c r="K1" s="7">
        <v>0.1</v>
      </c>
      <c r="L1" s="7" t="s">
        <v>40</v>
      </c>
      <c r="M1" s="7">
        <v>90</v>
      </c>
    </row>
    <row r="2" spans="6:11" ht="13.5">
      <c r="F2" s="7" t="s">
        <v>35</v>
      </c>
      <c r="G2" s="7">
        <v>0.1</v>
      </c>
      <c r="J2" t="s">
        <v>36</v>
      </c>
      <c r="K2" s="7">
        <v>0.1</v>
      </c>
    </row>
    <row r="3" spans="4:11" ht="13.5">
      <c r="D3" s="7" t="s">
        <v>35</v>
      </c>
      <c r="E3" s="7">
        <v>0.2</v>
      </c>
      <c r="F3" s="7" t="s">
        <v>36</v>
      </c>
      <c r="G3" s="7">
        <v>0.1</v>
      </c>
      <c r="J3" t="s">
        <v>37</v>
      </c>
      <c r="K3" s="7">
        <v>0.1</v>
      </c>
    </row>
    <row r="4" spans="1:13" ht="13.5">
      <c r="A4" t="s">
        <v>27</v>
      </c>
      <c r="B4" t="s">
        <v>28</v>
      </c>
      <c r="D4" t="s">
        <v>29</v>
      </c>
      <c r="F4" t="s">
        <v>30</v>
      </c>
      <c r="G4" s="7" t="s">
        <v>33</v>
      </c>
      <c r="H4" s="7" t="s">
        <v>34</v>
      </c>
      <c r="J4" t="s">
        <v>38</v>
      </c>
      <c r="K4" s="7" t="s">
        <v>33</v>
      </c>
      <c r="L4" s="7" t="s">
        <v>34</v>
      </c>
      <c r="M4" s="7" t="s">
        <v>39</v>
      </c>
    </row>
    <row r="5" spans="1:13" ht="13.5">
      <c r="A5">
        <v>1</v>
      </c>
      <c r="B5" s="8">
        <f aca="true" t="shared" si="0" ref="B5:B68">70+20*SIN(2*PI()*A5/90)+0.1*A5</f>
        <v>71.4951294748825</v>
      </c>
      <c r="D5" s="9">
        <f>B5</f>
        <v>71.4951294748825</v>
      </c>
      <c r="G5" s="8">
        <f>B5</f>
        <v>71.4951294748825</v>
      </c>
      <c r="H5" s="8">
        <f>B6-B5</f>
        <v>1.4883325443188085</v>
      </c>
      <c r="M5" s="10">
        <f aca="true" t="shared" si="1" ref="M5:M36">(B5/$K$94+B95/AVERAGE($B$95:$B$184))/2</f>
        <v>0.9612295733289766</v>
      </c>
    </row>
    <row r="6" spans="1:13" ht="13.5">
      <c r="A6">
        <v>2</v>
      </c>
      <c r="B6" s="8">
        <f t="shared" si="0"/>
        <v>72.98346201920131</v>
      </c>
      <c r="D6" s="9">
        <f aca="true" t="shared" si="2" ref="D6:D69">B5*$E$3+(1-$E$3)*D5</f>
        <v>71.4951294748825</v>
      </c>
      <c r="G6" s="8">
        <f aca="true" t="shared" si="3" ref="G6:G69">$G$2*B6+(1-$G$2)*(G5+H5)</f>
        <v>72.98346201920131</v>
      </c>
      <c r="H6" s="8">
        <f aca="true" t="shared" si="4" ref="H6:H69">$G$3*(G6-G5)+(1-$G$3)*H5</f>
        <v>1.4883325443188085</v>
      </c>
      <c r="M6" s="10">
        <f t="shared" si="1"/>
        <v>0.9801185204372638</v>
      </c>
    </row>
    <row r="7" spans="1:13" ht="13.5">
      <c r="A7">
        <v>3</v>
      </c>
      <c r="B7" s="8">
        <f t="shared" si="0"/>
        <v>74.45823381635519</v>
      </c>
      <c r="D7" s="9">
        <f t="shared" si="2"/>
        <v>71.79279598374627</v>
      </c>
      <c r="F7" s="8">
        <f aca="true" t="shared" si="5" ref="F7:F70">G6+H6</f>
        <v>74.47179456352012</v>
      </c>
      <c r="G7" s="8">
        <f t="shared" si="3"/>
        <v>74.47043848880364</v>
      </c>
      <c r="H7" s="8">
        <f t="shared" si="4"/>
        <v>1.4881969368471601</v>
      </c>
      <c r="M7" s="10">
        <f t="shared" si="1"/>
        <v>0.9988353633764089</v>
      </c>
    </row>
    <row r="8" spans="1:13" ht="13.5">
      <c r="A8">
        <v>4</v>
      </c>
      <c r="B8" s="8">
        <f t="shared" si="0"/>
        <v>75.91274711633999</v>
      </c>
      <c r="D8" s="9">
        <f t="shared" si="2"/>
        <v>72.32588355026806</v>
      </c>
      <c r="F8" s="8">
        <f t="shared" si="5"/>
        <v>75.9586354256508</v>
      </c>
      <c r="G8" s="8">
        <f t="shared" si="3"/>
        <v>75.95404659471971</v>
      </c>
      <c r="H8" s="8">
        <f t="shared" si="4"/>
        <v>1.4877380537540519</v>
      </c>
      <c r="M8" s="10">
        <f t="shared" si="1"/>
        <v>1.0172950986664735</v>
      </c>
    </row>
    <row r="9" spans="1:13" ht="13.5">
      <c r="A9">
        <v>5</v>
      </c>
      <c r="B9" s="8">
        <f t="shared" si="0"/>
        <v>77.34040286651337</v>
      </c>
      <c r="D9" s="9">
        <f t="shared" si="2"/>
        <v>73.04325626348245</v>
      </c>
      <c r="F9" s="8">
        <f t="shared" si="5"/>
        <v>77.44178464847377</v>
      </c>
      <c r="G9" s="8">
        <f t="shared" si="3"/>
        <v>77.43164647027773</v>
      </c>
      <c r="H9" s="8">
        <f t="shared" si="4"/>
        <v>1.4867242359344481</v>
      </c>
      <c r="M9" s="10">
        <f t="shared" si="1"/>
        <v>1.0354139754301404</v>
      </c>
    </row>
    <row r="10" spans="1:13" ht="13.5">
      <c r="A10">
        <v>6</v>
      </c>
      <c r="B10" s="8">
        <f t="shared" si="0"/>
        <v>78.734732861516</v>
      </c>
      <c r="D10" s="9">
        <f t="shared" si="2"/>
        <v>73.90268558408863</v>
      </c>
      <c r="F10" s="8">
        <f t="shared" si="5"/>
        <v>78.91837070621217</v>
      </c>
      <c r="G10" s="8">
        <f t="shared" si="3"/>
        <v>78.90000692174254</v>
      </c>
      <c r="H10" s="8">
        <f t="shared" si="4"/>
        <v>1.4848878574874853</v>
      </c>
      <c r="M10" s="10">
        <f t="shared" si="1"/>
        <v>1.053109903418571</v>
      </c>
    </row>
    <row r="11" spans="1:13" ht="13.5">
      <c r="A11">
        <v>7</v>
      </c>
      <c r="B11" s="8">
        <f t="shared" si="0"/>
        <v>80.08943125571783</v>
      </c>
      <c r="D11" s="9">
        <f t="shared" si="2"/>
        <v>74.8690950395741</v>
      </c>
      <c r="F11" s="8">
        <f t="shared" si="5"/>
        <v>80.38489477923002</v>
      </c>
      <c r="G11" s="8">
        <f t="shared" si="3"/>
        <v>80.3553484268788</v>
      </c>
      <c r="H11" s="8">
        <f t="shared" si="4"/>
        <v>1.481933222252363</v>
      </c>
      <c r="M11" s="10">
        <f t="shared" si="1"/>
        <v>1.0703028529468446</v>
      </c>
    </row>
    <row r="12" spans="1:13" ht="13.5">
      <c r="A12">
        <v>8</v>
      </c>
      <c r="B12" s="8">
        <f t="shared" si="0"/>
        <v>81.39838528466409</v>
      </c>
      <c r="D12" s="9">
        <f t="shared" si="2"/>
        <v>75.91316228280286</v>
      </c>
      <c r="F12" s="8">
        <f t="shared" si="5"/>
        <v>81.83728164913117</v>
      </c>
      <c r="G12" s="8">
        <f t="shared" si="3"/>
        <v>81.79339201268446</v>
      </c>
      <c r="H12" s="8">
        <f t="shared" si="4"/>
        <v>1.4775442586076926</v>
      </c>
      <c r="M12" s="10">
        <f t="shared" si="1"/>
        <v>1.0869152447905381</v>
      </c>
    </row>
    <row r="13" spans="1:13" ht="13.5">
      <c r="A13">
        <v>9</v>
      </c>
      <c r="B13" s="8">
        <f t="shared" si="0"/>
        <v>82.65570504584947</v>
      </c>
      <c r="D13" s="9">
        <f t="shared" si="2"/>
        <v>77.0102068831751</v>
      </c>
      <c r="F13" s="8">
        <f t="shared" si="5"/>
        <v>83.27093627129216</v>
      </c>
      <c r="G13" s="8">
        <f t="shared" si="3"/>
        <v>83.20941314874788</v>
      </c>
      <c r="H13" s="8">
        <f t="shared" si="4"/>
        <v>1.4713919463532654</v>
      </c>
      <c r="M13" s="10">
        <f t="shared" si="1"/>
        <v>1.1028723281439128</v>
      </c>
    </row>
    <row r="14" spans="1:13" ht="13.5">
      <c r="A14">
        <v>10</v>
      </c>
      <c r="B14" s="8">
        <f t="shared" si="0"/>
        <v>83.85575219373078</v>
      </c>
      <c r="D14" s="9">
        <f t="shared" si="2"/>
        <v>78.13930651570998</v>
      </c>
      <c r="F14" s="8">
        <f t="shared" si="5"/>
        <v>84.68080509510115</v>
      </c>
      <c r="G14" s="8">
        <f t="shared" si="3"/>
        <v>84.59829980496411</v>
      </c>
      <c r="H14" s="8">
        <f t="shared" si="4"/>
        <v>1.4631414173395618</v>
      </c>
      <c r="M14" s="10">
        <f t="shared" si="1"/>
        <v>1.1181025447983202</v>
      </c>
    </row>
    <row r="15" spans="1:13" ht="13.5">
      <c r="A15">
        <v>11</v>
      </c>
      <c r="B15" s="8">
        <f t="shared" si="0"/>
        <v>84.99316740917993</v>
      </c>
      <c r="D15" s="9">
        <f t="shared" si="2"/>
        <v>79.28259565131414</v>
      </c>
      <c r="F15" s="8">
        <f t="shared" si="5"/>
        <v>86.06144122230367</v>
      </c>
      <c r="G15" s="8">
        <f t="shared" si="3"/>
        <v>85.9546138409913</v>
      </c>
      <c r="H15" s="8">
        <f t="shared" si="4"/>
        <v>1.4524586792083243</v>
      </c>
      <c r="M15" s="10">
        <f t="shared" si="1"/>
        <v>1.1325378777666075</v>
      </c>
    </row>
    <row r="16" spans="1:13" ht="13.5">
      <c r="A16">
        <v>12</v>
      </c>
      <c r="B16" s="8">
        <f t="shared" si="0"/>
        <v>86.06289650954788</v>
      </c>
      <c r="D16" s="9">
        <f t="shared" si="2"/>
        <v>80.42471000288731</v>
      </c>
      <c r="F16" s="8">
        <f t="shared" si="5"/>
        <v>87.40707252019962</v>
      </c>
      <c r="G16" s="8">
        <f t="shared" si="3"/>
        <v>87.27265491913445</v>
      </c>
      <c r="H16" s="8">
        <f t="shared" si="4"/>
        <v>1.4390169191018072</v>
      </c>
      <c r="M16" s="10">
        <f t="shared" si="1"/>
        <v>1.1461141826550385</v>
      </c>
    </row>
    <row r="17" spans="1:13" ht="13.5">
      <c r="A17">
        <v>13</v>
      </c>
      <c r="B17" s="8">
        <f t="shared" si="0"/>
        <v>87.06021507213444</v>
      </c>
      <c r="D17" s="9">
        <f t="shared" si="2"/>
        <v>81.55234730421944</v>
      </c>
      <c r="F17" s="8">
        <f t="shared" si="5"/>
        <v>88.71167183823626</v>
      </c>
      <c r="G17" s="8">
        <f t="shared" si="3"/>
        <v>88.54652616162608</v>
      </c>
      <c r="H17" s="8">
        <f t="shared" si="4"/>
        <v>1.4225023514407886</v>
      </c>
      <c r="M17" s="10">
        <f t="shared" si="1"/>
        <v>1.1587715001683314</v>
      </c>
    </row>
    <row r="18" spans="1:13" ht="13.5">
      <c r="A18">
        <v>14</v>
      </c>
      <c r="B18" s="8">
        <f t="shared" si="0"/>
        <v>87.98075145110084</v>
      </c>
      <c r="D18" s="9">
        <f t="shared" si="2"/>
        <v>82.65392085780243</v>
      </c>
      <c r="F18" s="8">
        <f t="shared" si="5"/>
        <v>89.96902851306686</v>
      </c>
      <c r="G18" s="8">
        <f t="shared" si="3"/>
        <v>89.77020080687026</v>
      </c>
      <c r="H18" s="8">
        <f t="shared" si="4"/>
        <v>1.4026195808211286</v>
      </c>
      <c r="M18" s="10">
        <f t="shared" si="1"/>
        <v>1.1704543482253222</v>
      </c>
    </row>
    <row r="19" spans="1:13" ht="13.5">
      <c r="A19">
        <v>15</v>
      </c>
      <c r="B19" s="8">
        <f t="shared" si="0"/>
        <v>88.82050807568876</v>
      </c>
      <c r="D19" s="9">
        <f t="shared" si="2"/>
        <v>83.71928697646212</v>
      </c>
      <c r="F19" s="8">
        <f t="shared" si="5"/>
        <v>91.17282038769139</v>
      </c>
      <c r="G19" s="8">
        <f t="shared" si="3"/>
        <v>90.93758915649113</v>
      </c>
      <c r="H19" s="8">
        <f t="shared" si="4"/>
        <v>1.3790964577011022</v>
      </c>
      <c r="M19" s="10">
        <f t="shared" si="1"/>
        <v>1.1811119922620823</v>
      </c>
    </row>
    <row r="20" spans="1:13" ht="13.5">
      <c r="A20">
        <v>16</v>
      </c>
      <c r="B20" s="8">
        <f t="shared" si="0"/>
        <v>89.57588092598334</v>
      </c>
      <c r="D20" s="9">
        <f t="shared" si="2"/>
        <v>84.73953119630744</v>
      </c>
      <c r="F20" s="8">
        <f t="shared" si="5"/>
        <v>92.31668561419222</v>
      </c>
      <c r="G20" s="8">
        <f t="shared" si="3"/>
        <v>92.04260514537133</v>
      </c>
      <c r="H20" s="8">
        <f t="shared" si="4"/>
        <v>1.351688410819012</v>
      </c>
      <c r="M20" s="10">
        <f t="shared" si="1"/>
        <v>1.1906986924056182</v>
      </c>
    </row>
    <row r="21" spans="1:13" ht="13.5">
      <c r="A21">
        <v>17</v>
      </c>
      <c r="B21" s="8">
        <f t="shared" si="0"/>
        <v>90.24367709133575</v>
      </c>
      <c r="D21" s="9">
        <f t="shared" si="2"/>
        <v>85.70680114224263</v>
      </c>
      <c r="F21" s="8">
        <f t="shared" si="5"/>
        <v>93.39429355619033</v>
      </c>
      <c r="G21" s="8">
        <f t="shared" si="3"/>
        <v>93.07923190970487</v>
      </c>
      <c r="H21" s="8">
        <f t="shared" si="4"/>
        <v>1.3201822461704655</v>
      </c>
      <c r="M21" s="10">
        <f t="shared" si="1"/>
        <v>1.1991739263139327</v>
      </c>
    </row>
    <row r="22" spans="1:13" ht="13.5">
      <c r="A22">
        <v>18</v>
      </c>
      <c r="B22" s="8">
        <f t="shared" si="0"/>
        <v>90.82113032590307</v>
      </c>
      <c r="D22" s="9">
        <f t="shared" si="2"/>
        <v>86.61417633206126</v>
      </c>
      <c r="F22" s="8">
        <f t="shared" si="5"/>
        <v>94.39941415587533</v>
      </c>
      <c r="G22" s="8">
        <f t="shared" si="3"/>
        <v>94.04158577287811</v>
      </c>
      <c r="H22" s="8">
        <f t="shared" si="4"/>
        <v>1.2843994078707426</v>
      </c>
      <c r="M22" s="10">
        <f t="shared" si="1"/>
        <v>1.2065025865968022</v>
      </c>
    </row>
    <row r="23" spans="1:13" ht="13.5">
      <c r="A23">
        <v>19</v>
      </c>
      <c r="B23" s="8">
        <f t="shared" si="0"/>
        <v>91.30591452551994</v>
      </c>
      <c r="D23" s="9">
        <f t="shared" si="2"/>
        <v>87.45556713082962</v>
      </c>
      <c r="F23" s="8">
        <f t="shared" si="5"/>
        <v>95.32598518074884</v>
      </c>
      <c r="G23" s="8">
        <f t="shared" si="3"/>
        <v>94.92397811522596</v>
      </c>
      <c r="H23" s="8">
        <f t="shared" si="4"/>
        <v>1.244198701318454</v>
      </c>
      <c r="M23" s="10">
        <f t="shared" si="1"/>
        <v>1.212655151855454</v>
      </c>
    </row>
    <row r="24" spans="1:13" ht="13.5">
      <c r="A24">
        <v>20</v>
      </c>
      <c r="B24" s="8">
        <f t="shared" si="0"/>
        <v>91.69615506024417</v>
      </c>
      <c r="D24" s="9">
        <f t="shared" si="2"/>
        <v>88.22563660976769</v>
      </c>
      <c r="F24" s="8">
        <f t="shared" si="5"/>
        <v>96.16817681654442</v>
      </c>
      <c r="G24" s="8">
        <f t="shared" si="3"/>
        <v>95.72097464091439</v>
      </c>
      <c r="H24" s="8">
        <f t="shared" si="4"/>
        <v>1.1994784837554513</v>
      </c>
      <c r="M24" s="10">
        <f t="shared" si="1"/>
        <v>1.217607830507851</v>
      </c>
    </row>
    <row r="25" spans="1:13" ht="13.5">
      <c r="A25">
        <v>21</v>
      </c>
      <c r="B25" s="8">
        <f t="shared" si="0"/>
        <v>91.99043790736546</v>
      </c>
      <c r="D25" s="9">
        <f t="shared" si="2"/>
        <v>88.91974029986298</v>
      </c>
      <c r="F25" s="8">
        <f t="shared" si="5"/>
        <v>96.92045312466985</v>
      </c>
      <c r="G25" s="8">
        <f t="shared" si="3"/>
        <v>96.42745160293941</v>
      </c>
      <c r="H25" s="8">
        <f t="shared" si="4"/>
        <v>1.1501783315824083</v>
      </c>
      <c r="M25" s="10">
        <f t="shared" si="1"/>
        <v>1.2213426766988915</v>
      </c>
    </row>
    <row r="26" spans="1:13" ht="13.5">
      <c r="A26">
        <v>22</v>
      </c>
      <c r="B26" s="8">
        <f t="shared" si="0"/>
        <v>92.18781654038192</v>
      </c>
      <c r="D26" s="9">
        <f t="shared" si="2"/>
        <v>89.53387982136348</v>
      </c>
      <c r="F26" s="8">
        <f t="shared" si="5"/>
        <v>97.57762993452182</v>
      </c>
      <c r="G26" s="8">
        <f t="shared" si="3"/>
        <v>97.03864859510784</v>
      </c>
      <c r="H26" s="8">
        <f t="shared" si="4"/>
        <v>1.0962801976410106</v>
      </c>
      <c r="M26" s="10">
        <f t="shared" si="1"/>
        <v>1.223847677730808</v>
      </c>
    </row>
    <row r="27" spans="1:13" ht="13.5">
      <c r="A27">
        <v>23</v>
      </c>
      <c r="B27" s="8">
        <f t="shared" si="0"/>
        <v>92.28781654038191</v>
      </c>
      <c r="D27" s="9">
        <f t="shared" si="2"/>
        <v>90.06466716516718</v>
      </c>
      <c r="F27" s="8">
        <f t="shared" si="5"/>
        <v>98.13492879274885</v>
      </c>
      <c r="G27" s="8">
        <f t="shared" si="3"/>
        <v>97.55021756751215</v>
      </c>
      <c r="H27" s="8">
        <f t="shared" si="4"/>
        <v>1.03780907511734</v>
      </c>
      <c r="M27" s="10">
        <f t="shared" si="1"/>
        <v>1.2251168125878258</v>
      </c>
    </row>
    <row r="28" spans="1:13" ht="13.5">
      <c r="A28">
        <v>24</v>
      </c>
      <c r="B28" s="8">
        <f t="shared" si="0"/>
        <v>92.29043790736547</v>
      </c>
      <c r="D28" s="9">
        <f t="shared" si="2"/>
        <v>90.50929704021013</v>
      </c>
      <c r="F28" s="8">
        <f t="shared" si="5"/>
        <v>98.58802664262949</v>
      </c>
      <c r="G28" s="8">
        <f t="shared" si="3"/>
        <v>97.95826776910309</v>
      </c>
      <c r="H28" s="8">
        <f t="shared" si="4"/>
        <v>0.9748331877647001</v>
      </c>
      <c r="M28" s="10">
        <f t="shared" si="1"/>
        <v>1.2251500812699443</v>
      </c>
    </row>
    <row r="29" spans="1:13" ht="13.5">
      <c r="A29">
        <v>25</v>
      </c>
      <c r="B29" s="8">
        <f t="shared" si="0"/>
        <v>92.19615506024417</v>
      </c>
      <c r="D29" s="9">
        <f t="shared" si="2"/>
        <v>90.8655252136412</v>
      </c>
      <c r="F29" s="8">
        <f t="shared" si="5"/>
        <v>98.93310095686779</v>
      </c>
      <c r="G29" s="8">
        <f t="shared" si="3"/>
        <v>98.25940636720543</v>
      </c>
      <c r="H29" s="8">
        <f t="shared" si="4"/>
        <v>0.9074637287984642</v>
      </c>
      <c r="M29" s="10">
        <f t="shared" si="1"/>
        <v>1.2239535047929393</v>
      </c>
    </row>
    <row r="30" spans="1:13" ht="13.5">
      <c r="A30">
        <v>26</v>
      </c>
      <c r="B30" s="8">
        <f t="shared" si="0"/>
        <v>92.00591452551993</v>
      </c>
      <c r="D30" s="9">
        <f t="shared" si="2"/>
        <v>91.1316511829618</v>
      </c>
      <c r="F30" s="8">
        <f t="shared" si="5"/>
        <v>99.16687009600389</v>
      </c>
      <c r="G30" s="8">
        <f t="shared" si="3"/>
        <v>98.4507745389555</v>
      </c>
      <c r="H30" s="8">
        <f t="shared" si="4"/>
        <v>0.8358541730936248</v>
      </c>
      <c r="M30" s="10">
        <f t="shared" si="1"/>
        <v>1.221539095854577</v>
      </c>
    </row>
    <row r="31" spans="1:13" ht="13.5">
      <c r="A31">
        <v>27</v>
      </c>
      <c r="B31" s="8">
        <f t="shared" si="0"/>
        <v>91.72113032590308</v>
      </c>
      <c r="D31" s="9">
        <f t="shared" si="2"/>
        <v>91.30650385147342</v>
      </c>
      <c r="F31" s="8">
        <f t="shared" si="5"/>
        <v>99.28662871204912</v>
      </c>
      <c r="G31" s="8">
        <f t="shared" si="3"/>
        <v>98.53007887343452</v>
      </c>
      <c r="H31" s="8">
        <f t="shared" si="4"/>
        <v>0.7601991892321642</v>
      </c>
      <c r="M31" s="10">
        <f t="shared" si="1"/>
        <v>1.217924800309961</v>
      </c>
    </row>
    <row r="32" spans="1:13" ht="13.5">
      <c r="A32">
        <v>28</v>
      </c>
      <c r="B32" s="8">
        <f t="shared" si="0"/>
        <v>91.34367709133575</v>
      </c>
      <c r="D32" s="9">
        <f t="shared" si="2"/>
        <v>91.38942914635936</v>
      </c>
      <c r="F32" s="8">
        <f t="shared" si="5"/>
        <v>99.29027806266669</v>
      </c>
      <c r="G32" s="8">
        <f t="shared" si="3"/>
        <v>98.4956179655336</v>
      </c>
      <c r="H32" s="8">
        <f t="shared" si="4"/>
        <v>0.6807331795188557</v>
      </c>
      <c r="M32" s="10">
        <f t="shared" si="1"/>
        <v>1.2131344097411265</v>
      </c>
    </row>
    <row r="33" spans="1:13" ht="13.5">
      <c r="A33">
        <v>29</v>
      </c>
      <c r="B33" s="8">
        <f t="shared" si="0"/>
        <v>90.87588092598335</v>
      </c>
      <c r="D33" s="9">
        <f t="shared" si="2"/>
        <v>91.38027873535465</v>
      </c>
      <c r="F33" s="8">
        <f t="shared" si="5"/>
        <v>99.17635114505245</v>
      </c>
      <c r="G33" s="8">
        <f t="shared" si="3"/>
        <v>98.34630412314554</v>
      </c>
      <c r="H33" s="8">
        <f t="shared" si="4"/>
        <v>0.5977284773281648</v>
      </c>
      <c r="M33" s="10">
        <f t="shared" si="1"/>
        <v>1.2071974455468475</v>
      </c>
    </row>
    <row r="34" spans="1:13" ht="13.5">
      <c r="A34">
        <v>30</v>
      </c>
      <c r="B34" s="8">
        <f t="shared" si="0"/>
        <v>90.32050807568878</v>
      </c>
      <c r="D34" s="9">
        <f t="shared" si="2"/>
        <v>91.2793991734804</v>
      </c>
      <c r="F34" s="8">
        <f t="shared" si="5"/>
        <v>98.9440326004737</v>
      </c>
      <c r="G34" s="8">
        <f t="shared" si="3"/>
        <v>98.08168014799521</v>
      </c>
      <c r="H34" s="8">
        <f t="shared" si="4"/>
        <v>0.5114932320803155</v>
      </c>
      <c r="M34" s="10">
        <f t="shared" si="1"/>
        <v>1.2001490151173466</v>
      </c>
    </row>
    <row r="35" spans="1:13" ht="13.5">
      <c r="A35">
        <v>31</v>
      </c>
      <c r="B35" s="8">
        <f t="shared" si="0"/>
        <v>89.68075145110083</v>
      </c>
      <c r="D35" s="9">
        <f t="shared" si="2"/>
        <v>91.08762095392208</v>
      </c>
      <c r="F35" s="8">
        <f t="shared" si="5"/>
        <v>98.59317338007553</v>
      </c>
      <c r="G35" s="8">
        <f t="shared" si="3"/>
        <v>97.70193118717805</v>
      </c>
      <c r="H35" s="8">
        <f t="shared" si="4"/>
        <v>0.4223690127905672</v>
      </c>
      <c r="M35" s="10">
        <f t="shared" si="1"/>
        <v>1.1920296407946216</v>
      </c>
    </row>
    <row r="36" spans="1:13" ht="13.5">
      <c r="A36">
        <v>32</v>
      </c>
      <c r="B36" s="8">
        <f t="shared" si="0"/>
        <v>88.96021507213445</v>
      </c>
      <c r="D36" s="9">
        <f t="shared" si="2"/>
        <v>90.80624705335784</v>
      </c>
      <c r="F36" s="8">
        <f t="shared" si="5"/>
        <v>98.12430019996862</v>
      </c>
      <c r="G36" s="8">
        <f t="shared" si="3"/>
        <v>97.20789168718521</v>
      </c>
      <c r="H36" s="8">
        <f t="shared" si="4"/>
        <v>0.3307281615122268</v>
      </c>
      <c r="M36" s="10">
        <f t="shared" si="1"/>
        <v>1.1828850624516667</v>
      </c>
    </row>
    <row r="37" spans="1:13" ht="13.5">
      <c r="A37">
        <v>33</v>
      </c>
      <c r="B37" s="8">
        <f t="shared" si="0"/>
        <v>88.16289650954788</v>
      </c>
      <c r="D37" s="9">
        <f t="shared" si="2"/>
        <v>90.43704065711317</v>
      </c>
      <c r="F37" s="8">
        <f t="shared" si="5"/>
        <v>97.53861984869744</v>
      </c>
      <c r="G37" s="8">
        <f t="shared" si="3"/>
        <v>96.60104751478248</v>
      </c>
      <c r="H37" s="8">
        <f t="shared" si="4"/>
        <v>0.23697092812073103</v>
      </c>
      <c r="M37" s="10">
        <f aca="true" t="shared" si="6" ref="M37:M68">(B37/$K$94+B127/AVERAGE($B$95:$B$184))/2</f>
        <v>1.1727660146524086</v>
      </c>
    </row>
    <row r="38" spans="1:13" ht="13.5">
      <c r="A38">
        <v>34</v>
      </c>
      <c r="B38" s="8">
        <f t="shared" si="0"/>
        <v>87.29316740917994</v>
      </c>
      <c r="D38" s="9">
        <f t="shared" si="2"/>
        <v>89.98221182760011</v>
      </c>
      <c r="F38" s="8">
        <f t="shared" si="5"/>
        <v>96.8380184429032</v>
      </c>
      <c r="G38" s="8">
        <f t="shared" si="3"/>
        <v>95.88353333953089</v>
      </c>
      <c r="H38" s="8">
        <f t="shared" si="4"/>
        <v>0.1415224177834985</v>
      </c>
      <c r="M38" s="10">
        <f t="shared" si="6"/>
        <v>1.1617279794780133</v>
      </c>
    </row>
    <row r="39" spans="1:13" ht="13.5">
      <c r="A39">
        <v>35</v>
      </c>
      <c r="B39" s="8">
        <f t="shared" si="0"/>
        <v>86.3557521937308</v>
      </c>
      <c r="D39" s="9">
        <f t="shared" si="2"/>
        <v>89.44440294391607</v>
      </c>
      <c r="F39" s="8">
        <f t="shared" si="5"/>
        <v>96.02505575731438</v>
      </c>
      <c r="G39" s="8">
        <f t="shared" si="3"/>
        <v>95.05812540095602</v>
      </c>
      <c r="H39" s="8">
        <f t="shared" si="4"/>
        <v>0.04482938214766169</v>
      </c>
      <c r="M39" s="10">
        <f t="shared" si="6"/>
        <v>1.1498309162237614</v>
      </c>
    </row>
    <row r="40" spans="1:13" ht="13.5">
      <c r="A40">
        <v>36</v>
      </c>
      <c r="B40" s="8">
        <f t="shared" si="0"/>
        <v>85.35570504584946</v>
      </c>
      <c r="D40" s="9">
        <f t="shared" si="2"/>
        <v>88.82667279387903</v>
      </c>
      <c r="F40" s="8">
        <f t="shared" si="5"/>
        <v>95.10295478310368</v>
      </c>
      <c r="G40" s="8">
        <f t="shared" si="3"/>
        <v>94.12822980937827</v>
      </c>
      <c r="H40" s="8">
        <f t="shared" si="4"/>
        <v>-0.052643115224879175</v>
      </c>
      <c r="M40" s="10">
        <f t="shared" si="6"/>
        <v>1.1371389692833886</v>
      </c>
    </row>
    <row r="41" spans="1:13" ht="13.5">
      <c r="A41">
        <v>37</v>
      </c>
      <c r="B41" s="8">
        <f t="shared" si="0"/>
        <v>84.29838528466409</v>
      </c>
      <c r="D41" s="9">
        <f t="shared" si="2"/>
        <v>88.13247924427311</v>
      </c>
      <c r="F41" s="8">
        <f t="shared" si="5"/>
        <v>94.07558669415339</v>
      </c>
      <c r="G41" s="8">
        <f t="shared" si="3"/>
        <v>93.09786655320445</v>
      </c>
      <c r="H41" s="8">
        <f t="shared" si="4"/>
        <v>-0.15041512931977266</v>
      </c>
      <c r="M41" s="10">
        <f t="shared" si="6"/>
        <v>1.1237201556440495</v>
      </c>
    </row>
    <row r="42" spans="1:13" ht="13.5">
      <c r="A42">
        <v>38</v>
      </c>
      <c r="B42" s="8">
        <f t="shared" si="0"/>
        <v>83.18943125571782</v>
      </c>
      <c r="D42" s="9">
        <f t="shared" si="2"/>
        <v>87.36566045235132</v>
      </c>
      <c r="F42" s="8">
        <f t="shared" si="5"/>
        <v>92.94745142388469</v>
      </c>
      <c r="G42" s="8">
        <f t="shared" si="3"/>
        <v>91.971649407068</v>
      </c>
      <c r="H42" s="8">
        <f t="shared" si="4"/>
        <v>-0.24799533100144086</v>
      </c>
      <c r="M42" s="10">
        <f t="shared" si="6"/>
        <v>1.109646033514391</v>
      </c>
    </row>
    <row r="43" spans="1:13" ht="13.5">
      <c r="A43">
        <v>39</v>
      </c>
      <c r="B43" s="8">
        <f t="shared" si="0"/>
        <v>82.03473286151602</v>
      </c>
      <c r="D43" s="9">
        <f t="shared" si="2"/>
        <v>86.53041461302463</v>
      </c>
      <c r="F43" s="8">
        <f t="shared" si="5"/>
        <v>91.72365407606657</v>
      </c>
      <c r="G43" s="8">
        <f t="shared" si="3"/>
        <v>90.75476195461152</v>
      </c>
      <c r="H43" s="8">
        <f t="shared" si="4"/>
        <v>-0.3448845431469444</v>
      </c>
      <c r="M43" s="10">
        <f t="shared" si="6"/>
        <v>1.0949913537001532</v>
      </c>
    </row>
    <row r="44" spans="1:13" ht="13.5">
      <c r="A44">
        <v>40</v>
      </c>
      <c r="B44" s="8">
        <f t="shared" si="0"/>
        <v>80.84040286651337</v>
      </c>
      <c r="D44" s="9">
        <f t="shared" si="2"/>
        <v>85.6312782627229</v>
      </c>
      <c r="F44" s="8">
        <f t="shared" si="5"/>
        <v>90.40987741146458</v>
      </c>
      <c r="G44" s="8">
        <f t="shared" si="3"/>
        <v>89.45292995696946</v>
      </c>
      <c r="H44" s="8">
        <f t="shared" si="4"/>
        <v>-0.4405792885964568</v>
      </c>
      <c r="M44" s="10">
        <f t="shared" si="6"/>
        <v>1.0798336954257577</v>
      </c>
    </row>
    <row r="45" spans="1:13" ht="13.5">
      <c r="A45">
        <v>41</v>
      </c>
      <c r="B45" s="8">
        <f t="shared" si="0"/>
        <v>79.61274711633999</v>
      </c>
      <c r="D45" s="9">
        <f t="shared" si="2"/>
        <v>84.673103183481</v>
      </c>
      <c r="F45" s="8">
        <f t="shared" si="5"/>
        <v>89.012350668373</v>
      </c>
      <c r="G45" s="8">
        <f t="shared" si="3"/>
        <v>88.0723903131697</v>
      </c>
      <c r="H45" s="8">
        <f t="shared" si="4"/>
        <v>-0.5345753241167861</v>
      </c>
      <c r="M45" s="10">
        <f t="shared" si="6"/>
        <v>1.0642530883761259</v>
      </c>
    </row>
    <row r="46" spans="1:13" ht="13.5">
      <c r="A46">
        <v>42</v>
      </c>
      <c r="B46" s="8">
        <f t="shared" si="0"/>
        <v>78.3582338163552</v>
      </c>
      <c r="D46" s="9">
        <f t="shared" si="2"/>
        <v>83.6610319700528</v>
      </c>
      <c r="F46" s="8">
        <f t="shared" si="5"/>
        <v>87.53781498905292</v>
      </c>
      <c r="G46" s="8">
        <f t="shared" si="3"/>
        <v>86.61985687178316</v>
      </c>
      <c r="H46" s="8">
        <f t="shared" si="4"/>
        <v>-0.6263711358437625</v>
      </c>
      <c r="M46" s="10">
        <f t="shared" si="6"/>
        <v>1.0483316228000967</v>
      </c>
    </row>
    <row r="47" spans="1:13" ht="13.5">
      <c r="A47">
        <v>43</v>
      </c>
      <c r="B47" s="8">
        <f t="shared" si="0"/>
        <v>77.0834620192013</v>
      </c>
      <c r="D47" s="9">
        <f t="shared" si="2"/>
        <v>82.60047233931328</v>
      </c>
      <c r="F47" s="8">
        <f t="shared" si="5"/>
        <v>85.99348573593939</v>
      </c>
      <c r="G47" s="8">
        <f t="shared" si="3"/>
        <v>85.10248336426558</v>
      </c>
      <c r="H47" s="8">
        <f t="shared" si="4"/>
        <v>-0.7154713730111438</v>
      </c>
      <c r="M47" s="10">
        <f t="shared" si="6"/>
        <v>1.0321530495749869</v>
      </c>
    </row>
    <row r="48" spans="1:13" ht="13.5">
      <c r="A48">
        <v>44</v>
      </c>
      <c r="B48" s="8">
        <f t="shared" si="0"/>
        <v>75.79512947488251</v>
      </c>
      <c r="D48" s="9">
        <f t="shared" si="2"/>
        <v>81.4970702752909</v>
      </c>
      <c r="F48" s="8">
        <f t="shared" si="5"/>
        <v>84.38701199125444</v>
      </c>
      <c r="G48" s="8">
        <f t="shared" si="3"/>
        <v>83.52782373961725</v>
      </c>
      <c r="H48" s="8">
        <f t="shared" si="4"/>
        <v>-0.8013901981748628</v>
      </c>
      <c r="M48" s="10">
        <f t="shared" si="6"/>
        <v>1.015802372180735</v>
      </c>
    </row>
    <row r="49" spans="1:13" ht="13.5">
      <c r="A49">
        <v>45</v>
      </c>
      <c r="B49" s="8">
        <f t="shared" si="0"/>
        <v>74.5</v>
      </c>
      <c r="D49" s="9">
        <f t="shared" si="2"/>
        <v>80.35668211520922</v>
      </c>
      <c r="F49" s="8">
        <f t="shared" si="5"/>
        <v>82.72643354144239</v>
      </c>
      <c r="G49" s="8">
        <f t="shared" si="3"/>
        <v>81.90379018729816</v>
      </c>
      <c r="H49" s="8">
        <f t="shared" si="4"/>
        <v>-0.8836545335892856</v>
      </c>
      <c r="M49" s="10">
        <f t="shared" si="6"/>
        <v>0.9993654325714915</v>
      </c>
    </row>
    <row r="50" spans="1:13" ht="13.5">
      <c r="A50">
        <v>46</v>
      </c>
      <c r="B50" s="8">
        <f t="shared" si="0"/>
        <v>73.2048705251175</v>
      </c>
      <c r="D50" s="9">
        <f t="shared" si="2"/>
        <v>79.18534569216739</v>
      </c>
      <c r="F50" s="8">
        <f t="shared" si="5"/>
        <v>81.02013565370888</v>
      </c>
      <c r="G50" s="8">
        <f t="shared" si="3"/>
        <v>80.23860914084975</v>
      </c>
      <c r="H50" s="8">
        <f t="shared" si="4"/>
        <v>-0.9618071848751981</v>
      </c>
      <c r="M50" s="10">
        <f t="shared" si="6"/>
        <v>0.9829284929622482</v>
      </c>
    </row>
    <row r="51" spans="1:13" ht="13.5">
      <c r="A51">
        <v>47</v>
      </c>
      <c r="B51" s="8">
        <f t="shared" si="0"/>
        <v>71.9165379807987</v>
      </c>
      <c r="D51" s="9">
        <f t="shared" si="2"/>
        <v>77.98925065875741</v>
      </c>
      <c r="F51" s="8">
        <f t="shared" si="5"/>
        <v>79.27680195597455</v>
      </c>
      <c r="G51" s="8">
        <f t="shared" si="3"/>
        <v>78.54077555845697</v>
      </c>
      <c r="H51" s="8">
        <f t="shared" si="4"/>
        <v>-1.0354098246269559</v>
      </c>
      <c r="M51" s="10">
        <f t="shared" si="6"/>
        <v>0.9665778155679962</v>
      </c>
    </row>
    <row r="52" spans="1:13" ht="13.5">
      <c r="A52">
        <v>48</v>
      </c>
      <c r="B52" s="8">
        <f t="shared" si="0"/>
        <v>70.64176618364482</v>
      </c>
      <c r="D52" s="9">
        <f t="shared" si="2"/>
        <v>76.77470812316568</v>
      </c>
      <c r="F52" s="8">
        <f t="shared" si="5"/>
        <v>77.50536573383002</v>
      </c>
      <c r="G52" s="8">
        <f t="shared" si="3"/>
        <v>76.8190057788115</v>
      </c>
      <c r="H52" s="8">
        <f t="shared" si="4"/>
        <v>-1.1040458201288073</v>
      </c>
      <c r="M52" s="10">
        <f t="shared" si="6"/>
        <v>0.9503992423428864</v>
      </c>
    </row>
    <row r="53" spans="1:13" ht="13.5">
      <c r="A53">
        <v>49</v>
      </c>
      <c r="B53" s="8">
        <f t="shared" si="0"/>
        <v>69.38725288366003</v>
      </c>
      <c r="D53" s="9">
        <f t="shared" si="2"/>
        <v>75.54811973526151</v>
      </c>
      <c r="F53" s="8">
        <f t="shared" si="5"/>
        <v>75.7149599586827</v>
      </c>
      <c r="G53" s="8">
        <f t="shared" si="3"/>
        <v>75.08218925118044</v>
      </c>
      <c r="H53" s="8">
        <f t="shared" si="4"/>
        <v>-1.167322890879033</v>
      </c>
      <c r="M53" s="10">
        <f t="shared" si="6"/>
        <v>0.9344777767668571</v>
      </c>
    </row>
    <row r="54" spans="1:13" ht="13.5">
      <c r="A54">
        <v>50</v>
      </c>
      <c r="B54" s="8">
        <f t="shared" si="0"/>
        <v>68.15959713348663</v>
      </c>
      <c r="D54" s="9">
        <f t="shared" si="2"/>
        <v>74.31594636494121</v>
      </c>
      <c r="F54" s="8">
        <f t="shared" si="5"/>
        <v>73.9148663603014</v>
      </c>
      <c r="G54" s="8">
        <f t="shared" si="3"/>
        <v>73.33933943761993</v>
      </c>
      <c r="H54" s="8">
        <f t="shared" si="4"/>
        <v>-1.224875583147181</v>
      </c>
      <c r="M54" s="10">
        <f t="shared" si="6"/>
        <v>0.9188971697172252</v>
      </c>
    </row>
    <row r="55" spans="1:13" ht="13.5">
      <c r="A55">
        <v>51</v>
      </c>
      <c r="B55" s="8">
        <f t="shared" si="0"/>
        <v>66.965267138484</v>
      </c>
      <c r="D55" s="9">
        <f t="shared" si="2"/>
        <v>73.0846765186503</v>
      </c>
      <c r="F55" s="8">
        <f t="shared" si="5"/>
        <v>72.11446385447275</v>
      </c>
      <c r="G55" s="8">
        <f t="shared" si="3"/>
        <v>71.59954418287387</v>
      </c>
      <c r="H55" s="8">
        <f t="shared" si="4"/>
        <v>-1.2763675503070686</v>
      </c>
      <c r="M55" s="10">
        <f t="shared" si="6"/>
        <v>0.90373951144283</v>
      </c>
    </row>
    <row r="56" spans="1:13" ht="13.5">
      <c r="A56">
        <v>52</v>
      </c>
      <c r="B56" s="8">
        <f t="shared" si="0"/>
        <v>65.81056874428218</v>
      </c>
      <c r="D56" s="9">
        <f t="shared" si="2"/>
        <v>71.86079464261704</v>
      </c>
      <c r="F56" s="8">
        <f t="shared" si="5"/>
        <v>70.3231766325668</v>
      </c>
      <c r="G56" s="8">
        <f t="shared" si="3"/>
        <v>69.87191584373834</v>
      </c>
      <c r="H56" s="8">
        <f t="shared" si="4"/>
        <v>-1.321493629189915</v>
      </c>
      <c r="M56" s="10">
        <f t="shared" si="6"/>
        <v>0.889084831628592</v>
      </c>
    </row>
    <row r="57" spans="1:13" ht="13.5">
      <c r="A57">
        <v>53</v>
      </c>
      <c r="B57" s="8">
        <f t="shared" si="0"/>
        <v>64.70161471533591</v>
      </c>
      <c r="D57" s="9">
        <f t="shared" si="2"/>
        <v>70.65074946295007</v>
      </c>
      <c r="F57" s="8">
        <f t="shared" si="5"/>
        <v>68.55042221454842</v>
      </c>
      <c r="G57" s="8">
        <f t="shared" si="3"/>
        <v>68.16554146462717</v>
      </c>
      <c r="H57" s="8">
        <f t="shared" si="4"/>
        <v>-1.3599817041820406</v>
      </c>
      <c r="M57" s="10">
        <f t="shared" si="6"/>
        <v>0.8750107094989332</v>
      </c>
    </row>
    <row r="58" spans="1:13" ht="13.5">
      <c r="A58">
        <v>54</v>
      </c>
      <c r="B58" s="8">
        <f t="shared" si="0"/>
        <v>63.64429495415054</v>
      </c>
      <c r="D58" s="9">
        <f t="shared" si="2"/>
        <v>69.46092251342725</v>
      </c>
      <c r="F58" s="8">
        <f t="shared" si="5"/>
        <v>66.80555976044512</v>
      </c>
      <c r="G58" s="8">
        <f t="shared" si="3"/>
        <v>66.48943327981567</v>
      </c>
      <c r="H58" s="8">
        <f t="shared" si="4"/>
        <v>-1.3915943522449863</v>
      </c>
      <c r="M58" s="10">
        <f t="shared" si="6"/>
        <v>0.8615918958595943</v>
      </c>
    </row>
    <row r="59" spans="1:13" ht="13.5">
      <c r="A59">
        <v>55</v>
      </c>
      <c r="B59" s="8">
        <f t="shared" si="0"/>
        <v>62.64424780626921</v>
      </c>
      <c r="D59" s="9">
        <f t="shared" si="2"/>
        <v>68.29759700157192</v>
      </c>
      <c r="F59" s="8">
        <f t="shared" si="5"/>
        <v>65.09783892757069</v>
      </c>
      <c r="G59" s="8">
        <f t="shared" si="3"/>
        <v>64.85247981544055</v>
      </c>
      <c r="H59" s="8">
        <f t="shared" si="4"/>
        <v>-1.4161302634580002</v>
      </c>
      <c r="M59" s="10">
        <f t="shared" si="6"/>
        <v>0.8488999489192218</v>
      </c>
    </row>
    <row r="60" spans="1:13" ht="13.5">
      <c r="A60">
        <v>56</v>
      </c>
      <c r="B60" s="8">
        <f t="shared" si="0"/>
        <v>61.706832590820056</v>
      </c>
      <c r="D60" s="9">
        <f t="shared" si="2"/>
        <v>67.16692716251137</v>
      </c>
      <c r="F60" s="8">
        <f t="shared" si="5"/>
        <v>63.436349551982545</v>
      </c>
      <c r="G60" s="8">
        <f t="shared" si="3"/>
        <v>63.263397855866295</v>
      </c>
      <c r="H60" s="8">
        <f t="shared" si="4"/>
        <v>-1.4334254330696254</v>
      </c>
      <c r="M60" s="10">
        <f t="shared" si="6"/>
        <v>0.8370028856649695</v>
      </c>
    </row>
    <row r="61" spans="1:13" ht="13.5">
      <c r="A61">
        <v>57</v>
      </c>
      <c r="B61" s="8">
        <f t="shared" si="0"/>
        <v>60.83710349045212</v>
      </c>
      <c r="D61" s="9">
        <f t="shared" si="2"/>
        <v>66.07490824817312</v>
      </c>
      <c r="F61" s="8">
        <f t="shared" si="5"/>
        <v>61.82997242279667</v>
      </c>
      <c r="G61" s="8">
        <f t="shared" si="3"/>
        <v>61.730685529562216</v>
      </c>
      <c r="H61" s="8">
        <f t="shared" si="4"/>
        <v>-1.4433541223930708</v>
      </c>
      <c r="M61" s="10">
        <f t="shared" si="6"/>
        <v>0.8259648504905741</v>
      </c>
    </row>
    <row r="62" spans="1:13" ht="13.5">
      <c r="A62">
        <v>58</v>
      </c>
      <c r="B62" s="8">
        <f t="shared" si="0"/>
        <v>60.039784927865554</v>
      </c>
      <c r="D62" s="9">
        <f t="shared" si="2"/>
        <v>65.02734729662892</v>
      </c>
      <c r="F62" s="8">
        <f t="shared" si="5"/>
        <v>60.28733140716915</v>
      </c>
      <c r="G62" s="8">
        <f t="shared" si="3"/>
        <v>60.26257675923879</v>
      </c>
      <c r="H62" s="8">
        <f t="shared" si="4"/>
        <v>-1.4458295871861064</v>
      </c>
      <c r="M62" s="10">
        <f t="shared" si="6"/>
        <v>0.8158458026913162</v>
      </c>
    </row>
    <row r="63" spans="1:13" ht="13.5">
      <c r="A63">
        <v>59</v>
      </c>
      <c r="B63" s="8">
        <f t="shared" si="0"/>
        <v>59.319248548899175</v>
      </c>
      <c r="D63" s="9">
        <f t="shared" si="2"/>
        <v>64.02983482287625</v>
      </c>
      <c r="F63" s="8">
        <f t="shared" si="5"/>
        <v>58.816747172052686</v>
      </c>
      <c r="G63" s="8">
        <f t="shared" si="3"/>
        <v>58.86699730973734</v>
      </c>
      <c r="H63" s="8">
        <f t="shared" si="4"/>
        <v>-1.4408045734176405</v>
      </c>
      <c r="M63" s="10">
        <f t="shared" si="6"/>
        <v>0.8067012243483613</v>
      </c>
    </row>
    <row r="64" spans="1:13" ht="13.5">
      <c r="A64">
        <v>60</v>
      </c>
      <c r="B64" s="8">
        <f t="shared" si="0"/>
        <v>58.679491924311236</v>
      </c>
      <c r="D64" s="9">
        <f t="shared" si="2"/>
        <v>63.08771756808084</v>
      </c>
      <c r="F64" s="8">
        <f t="shared" si="5"/>
        <v>57.426192736319706</v>
      </c>
      <c r="G64" s="8">
        <f t="shared" si="3"/>
        <v>57.551522655118866</v>
      </c>
      <c r="H64" s="8">
        <f t="shared" si="4"/>
        <v>-1.428271581537724</v>
      </c>
      <c r="M64" s="10">
        <f t="shared" si="6"/>
        <v>0.7985818500256361</v>
      </c>
    </row>
    <row r="65" spans="1:13" ht="13.5">
      <c r="A65">
        <v>61</v>
      </c>
      <c r="B65" s="8">
        <f t="shared" si="0"/>
        <v>58.12411907401667</v>
      </c>
      <c r="D65" s="9">
        <f t="shared" si="2"/>
        <v>62.206072439326924</v>
      </c>
      <c r="F65" s="8">
        <f t="shared" si="5"/>
        <v>56.123251073581145</v>
      </c>
      <c r="G65" s="8">
        <f t="shared" si="3"/>
        <v>56.3233378736247</v>
      </c>
      <c r="H65" s="8">
        <f t="shared" si="4"/>
        <v>-1.408262901533368</v>
      </c>
      <c r="M65" s="10">
        <f t="shared" si="6"/>
        <v>0.7915334195961357</v>
      </c>
    </row>
    <row r="66" spans="1:13" ht="13.5">
      <c r="A66">
        <v>62</v>
      </c>
      <c r="B66" s="8">
        <f t="shared" si="0"/>
        <v>57.65632290866426</v>
      </c>
      <c r="D66" s="9">
        <f t="shared" si="2"/>
        <v>61.38968176626488</v>
      </c>
      <c r="F66" s="8">
        <f t="shared" si="5"/>
        <v>54.91507497209133</v>
      </c>
      <c r="G66" s="8">
        <f t="shared" si="3"/>
        <v>55.189199765748626</v>
      </c>
      <c r="H66" s="8">
        <f t="shared" si="4"/>
        <v>-1.380850422167639</v>
      </c>
      <c r="M66" s="10">
        <f t="shared" si="6"/>
        <v>0.7855964554018564</v>
      </c>
    </row>
    <row r="67" spans="1:13" ht="13.5">
      <c r="A67">
        <v>63</v>
      </c>
      <c r="B67" s="8">
        <f t="shared" si="0"/>
        <v>57.278869674096924</v>
      </c>
      <c r="D67" s="9">
        <f t="shared" si="2"/>
        <v>60.64300999474476</v>
      </c>
      <c r="F67" s="8">
        <f t="shared" si="5"/>
        <v>53.808349343580986</v>
      </c>
      <c r="G67" s="8">
        <f t="shared" si="3"/>
        <v>54.15540137663258</v>
      </c>
      <c r="H67" s="8">
        <f t="shared" si="4"/>
        <v>-1.3461452188624794</v>
      </c>
      <c r="M67" s="10">
        <f t="shared" si="6"/>
        <v>0.7808060648330217</v>
      </c>
    </row>
    <row r="68" spans="1:13" ht="13.5">
      <c r="A68">
        <v>64</v>
      </c>
      <c r="B68" s="8">
        <f t="shared" si="0"/>
        <v>56.994085474480066</v>
      </c>
      <c r="D68" s="9">
        <f t="shared" si="2"/>
        <v>59.97018193061519</v>
      </c>
      <c r="F68" s="8">
        <f t="shared" si="5"/>
        <v>52.8092561577701</v>
      </c>
      <c r="G68" s="8">
        <f t="shared" si="3"/>
        <v>53.2277390894411</v>
      </c>
      <c r="H68" s="8">
        <f t="shared" si="4"/>
        <v>-1.3042969256953796</v>
      </c>
      <c r="M68" s="10">
        <f t="shared" si="6"/>
        <v>0.7771917692884056</v>
      </c>
    </row>
    <row r="69" spans="1:13" ht="13.5">
      <c r="A69">
        <v>65</v>
      </c>
      <c r="B69" s="8">
        <f aca="true" t="shared" si="7" ref="B69:B132">70+20*SIN(2*PI()*A69/90)+0.1*A69</f>
        <v>56.80384493975584</v>
      </c>
      <c r="D69" s="9">
        <f t="shared" si="2"/>
        <v>59.37496263938817</v>
      </c>
      <c r="F69" s="8">
        <f t="shared" si="5"/>
        <v>51.92344216374572</v>
      </c>
      <c r="G69" s="8">
        <f t="shared" si="3"/>
        <v>52.411482441346735</v>
      </c>
      <c r="H69" s="8">
        <f t="shared" si="4"/>
        <v>-1.2554928979352784</v>
      </c>
      <c r="M69" s="10">
        <f aca="true" t="shared" si="8" ref="M69:M93">(B69/$K$94+B159/AVERAGE($B$95:$B$184))/2</f>
        <v>0.7747773603500436</v>
      </c>
    </row>
    <row r="70" spans="1:13" ht="13.5">
      <c r="A70">
        <v>66</v>
      </c>
      <c r="B70" s="8">
        <f t="shared" si="7"/>
        <v>56.709562092634535</v>
      </c>
      <c r="D70" s="9">
        <f aca="true" t="shared" si="9" ref="D70:D133">B69*$E$3+(1-$E$3)*D69</f>
        <v>58.86073909946171</v>
      </c>
      <c r="F70" s="8">
        <f t="shared" si="5"/>
        <v>51.15598954341146</v>
      </c>
      <c r="G70" s="8">
        <f aca="true" t="shared" si="10" ref="G70:G133">$G$2*B70+(1-$G$2)*(G69+H69)</f>
        <v>51.711346798333764</v>
      </c>
      <c r="H70" s="8">
        <f aca="true" t="shared" si="11" ref="H70:H133">$G$3*(G70-G69)+(1-$G$3)*H69</f>
        <v>-1.1999571724430478</v>
      </c>
      <c r="M70" s="10">
        <f t="shared" si="8"/>
        <v>0.7735807838730386</v>
      </c>
    </row>
    <row r="71" spans="1:13" ht="13.5">
      <c r="A71">
        <v>67</v>
      </c>
      <c r="B71" s="8">
        <f t="shared" si="7"/>
        <v>56.71218345961809</v>
      </c>
      <c r="D71" s="9">
        <f t="shared" si="9"/>
        <v>58.43050369809628</v>
      </c>
      <c r="F71" s="8">
        <f aca="true" t="shared" si="12" ref="F71:F134">G70+H70</f>
        <v>50.511389625890715</v>
      </c>
      <c r="G71" s="8">
        <f t="shared" si="10"/>
        <v>51.131469009263455</v>
      </c>
      <c r="H71" s="8">
        <f t="shared" si="11"/>
        <v>-1.137949234105774</v>
      </c>
      <c r="M71" s="10">
        <f t="shared" si="8"/>
        <v>0.7736140525551571</v>
      </c>
    </row>
    <row r="72" spans="1:13" ht="13.5">
      <c r="A72">
        <v>68</v>
      </c>
      <c r="B72" s="8">
        <f t="shared" si="7"/>
        <v>56.81218345961808</v>
      </c>
      <c r="D72" s="9">
        <f t="shared" si="9"/>
        <v>58.08683965040064</v>
      </c>
      <c r="F72" s="8">
        <f t="shared" si="12"/>
        <v>49.99351977515768</v>
      </c>
      <c r="G72" s="8">
        <f t="shared" si="10"/>
        <v>50.675386143603724</v>
      </c>
      <c r="H72" s="8">
        <f t="shared" si="11"/>
        <v>-1.0697625972611697</v>
      </c>
      <c r="M72" s="10">
        <f t="shared" si="8"/>
        <v>0.7748831874121747</v>
      </c>
    </row>
    <row r="73" spans="1:13" ht="13.5">
      <c r="A73">
        <v>69</v>
      </c>
      <c r="B73" s="8">
        <f t="shared" si="7"/>
        <v>57.00956209263453</v>
      </c>
      <c r="D73" s="9">
        <f t="shared" si="9"/>
        <v>57.83190841224413</v>
      </c>
      <c r="F73" s="8">
        <f t="shared" si="12"/>
        <v>49.60562354634256</v>
      </c>
      <c r="G73" s="8">
        <f t="shared" si="10"/>
        <v>50.34601740097175</v>
      </c>
      <c r="H73" s="8">
        <f t="shared" si="11"/>
        <v>-0.9957232117982499</v>
      </c>
      <c r="M73" s="10">
        <f t="shared" si="8"/>
        <v>0.7773881884440914</v>
      </c>
    </row>
    <row r="74" spans="1:13" ht="13.5">
      <c r="A74">
        <v>70</v>
      </c>
      <c r="B74" s="8">
        <f t="shared" si="7"/>
        <v>57.303844939755834</v>
      </c>
      <c r="D74" s="9">
        <f t="shared" si="9"/>
        <v>57.66743914832222</v>
      </c>
      <c r="F74" s="8">
        <f t="shared" si="12"/>
        <v>49.3502941891735</v>
      </c>
      <c r="G74" s="8">
        <f t="shared" si="10"/>
        <v>50.145649264231736</v>
      </c>
      <c r="H74" s="8">
        <f t="shared" si="11"/>
        <v>-0.9161877042924267</v>
      </c>
      <c r="M74" s="10">
        <f t="shared" si="8"/>
        <v>0.7811230346351317</v>
      </c>
    </row>
    <row r="75" spans="1:13" ht="13.5">
      <c r="A75">
        <v>71</v>
      </c>
      <c r="B75" s="8">
        <f t="shared" si="7"/>
        <v>57.69408547448007</v>
      </c>
      <c r="D75" s="9">
        <f t="shared" si="9"/>
        <v>57.59472030660895</v>
      </c>
      <c r="F75" s="8">
        <f t="shared" si="12"/>
        <v>49.22946155993931</v>
      </c>
      <c r="G75" s="8">
        <f t="shared" si="10"/>
        <v>50.07592395139339</v>
      </c>
      <c r="H75" s="8">
        <f t="shared" si="11"/>
        <v>-0.8315414651470184</v>
      </c>
      <c r="M75" s="10">
        <f t="shared" si="8"/>
        <v>0.7860757132875289</v>
      </c>
    </row>
    <row r="76" spans="1:13" ht="13.5">
      <c r="A76">
        <v>72</v>
      </c>
      <c r="B76" s="8">
        <f t="shared" si="7"/>
        <v>58.17886967409693</v>
      </c>
      <c r="D76" s="9">
        <f t="shared" si="9"/>
        <v>57.61459334018318</v>
      </c>
      <c r="F76" s="8">
        <f t="shared" si="12"/>
        <v>49.24438248624637</v>
      </c>
      <c r="G76" s="8">
        <f t="shared" si="10"/>
        <v>50.137831205031425</v>
      </c>
      <c r="H76" s="8">
        <f t="shared" si="11"/>
        <v>-0.7421965932685133</v>
      </c>
      <c r="M76" s="10">
        <f t="shared" si="8"/>
        <v>0.7922282785461805</v>
      </c>
    </row>
    <row r="77" spans="1:13" ht="13.5">
      <c r="A77">
        <v>73</v>
      </c>
      <c r="B77" s="8">
        <f t="shared" si="7"/>
        <v>58.756322908664245</v>
      </c>
      <c r="D77" s="9">
        <f t="shared" si="9"/>
        <v>57.727448606965936</v>
      </c>
      <c r="F77" s="8">
        <f t="shared" si="12"/>
        <v>49.395634611762915</v>
      </c>
      <c r="G77" s="8">
        <f t="shared" si="10"/>
        <v>50.33170344145305</v>
      </c>
      <c r="H77" s="8">
        <f t="shared" si="11"/>
        <v>-0.6485897102994994</v>
      </c>
      <c r="M77" s="10">
        <f t="shared" si="8"/>
        <v>0.79955693882905</v>
      </c>
    </row>
    <row r="78" spans="1:13" ht="13.5">
      <c r="A78">
        <v>74</v>
      </c>
      <c r="B78" s="8">
        <f t="shared" si="7"/>
        <v>59.42411907401666</v>
      </c>
      <c r="D78" s="9">
        <f t="shared" si="9"/>
        <v>57.9332234673056</v>
      </c>
      <c r="F78" s="8">
        <f t="shared" si="12"/>
        <v>49.683113731153554</v>
      </c>
      <c r="G78" s="8">
        <f t="shared" si="10"/>
        <v>50.65721426543986</v>
      </c>
      <c r="H78" s="8">
        <f t="shared" si="11"/>
        <v>-0.5511796568708683</v>
      </c>
      <c r="M78" s="10">
        <f t="shared" si="8"/>
        <v>0.8080321727373645</v>
      </c>
    </row>
    <row r="79" spans="1:13" ht="13.5">
      <c r="A79">
        <v>75</v>
      </c>
      <c r="B79" s="8">
        <f t="shared" si="7"/>
        <v>60.17949192431123</v>
      </c>
      <c r="D79" s="9">
        <f t="shared" si="9"/>
        <v>58.23140258864782</v>
      </c>
      <c r="F79" s="8">
        <f t="shared" si="12"/>
        <v>50.10603460856899</v>
      </c>
      <c r="G79" s="8">
        <f t="shared" si="10"/>
        <v>51.113380340143216</v>
      </c>
      <c r="H79" s="8">
        <f t="shared" si="11"/>
        <v>-0.4504450837134461</v>
      </c>
      <c r="M79" s="10">
        <f t="shared" si="8"/>
        <v>0.8176188728809006</v>
      </c>
    </row>
    <row r="80" spans="1:13" ht="13.5">
      <c r="A80">
        <v>76</v>
      </c>
      <c r="B80" s="8">
        <f t="shared" si="7"/>
        <v>61.019248548899164</v>
      </c>
      <c r="D80" s="9">
        <f t="shared" si="9"/>
        <v>58.62102045578051</v>
      </c>
      <c r="F80" s="8">
        <f t="shared" si="12"/>
        <v>50.66293525642977</v>
      </c>
      <c r="G80" s="8">
        <f t="shared" si="10"/>
        <v>51.69856658567671</v>
      </c>
      <c r="H80" s="8">
        <f t="shared" si="11"/>
        <v>-0.3468819507887523</v>
      </c>
      <c r="M80" s="10">
        <f t="shared" si="8"/>
        <v>0.8282765169176607</v>
      </c>
    </row>
    <row r="81" spans="1:13" ht="13.5">
      <c r="A81">
        <v>77</v>
      </c>
      <c r="B81" s="8">
        <f t="shared" si="7"/>
        <v>61.93978492786557</v>
      </c>
      <c r="D81" s="9">
        <f t="shared" si="9"/>
        <v>59.100666074404245</v>
      </c>
      <c r="F81" s="8">
        <f t="shared" si="12"/>
        <v>51.35168463488796</v>
      </c>
      <c r="G81" s="8">
        <f t="shared" si="10"/>
        <v>52.41049466418572</v>
      </c>
      <c r="H81" s="8">
        <f t="shared" si="11"/>
        <v>-0.24100094785897594</v>
      </c>
      <c r="M81" s="10">
        <f t="shared" si="8"/>
        <v>0.8399593649746513</v>
      </c>
    </row>
    <row r="82" spans="1:13" ht="13.5">
      <c r="A82">
        <v>78</v>
      </c>
      <c r="B82" s="8">
        <f t="shared" si="7"/>
        <v>62.9371034904521</v>
      </c>
      <c r="D82" s="9">
        <f t="shared" si="9"/>
        <v>59.66848984509651</v>
      </c>
      <c r="F82" s="8">
        <f t="shared" si="12"/>
        <v>52.16949371632674</v>
      </c>
      <c r="G82" s="8">
        <f t="shared" si="10"/>
        <v>53.24625469373928</v>
      </c>
      <c r="H82" s="8">
        <f t="shared" si="11"/>
        <v>-0.13332485011772216</v>
      </c>
      <c r="M82" s="10">
        <f t="shared" si="8"/>
        <v>0.8526166824879442</v>
      </c>
    </row>
    <row r="83" spans="1:13" ht="13.5">
      <c r="A83">
        <v>79</v>
      </c>
      <c r="B83" s="8">
        <f t="shared" si="7"/>
        <v>64.00683259082005</v>
      </c>
      <c r="D83" s="9">
        <f t="shared" si="9"/>
        <v>60.32221257416763</v>
      </c>
      <c r="F83" s="8">
        <f t="shared" si="12"/>
        <v>53.11292984362156</v>
      </c>
      <c r="G83" s="8">
        <f t="shared" si="10"/>
        <v>54.20232011834141</v>
      </c>
      <c r="H83" s="8">
        <f t="shared" si="11"/>
        <v>-0.024385822645736938</v>
      </c>
      <c r="M83" s="10">
        <f t="shared" si="8"/>
        <v>0.866192987376375</v>
      </c>
    </row>
    <row r="84" spans="1:13" ht="13.5">
      <c r="A84">
        <v>80</v>
      </c>
      <c r="B84" s="8">
        <f t="shared" si="7"/>
        <v>65.1442478062692</v>
      </c>
      <c r="D84" s="9">
        <f t="shared" si="9"/>
        <v>61.059136577498116</v>
      </c>
      <c r="F84" s="8">
        <f t="shared" si="12"/>
        <v>54.17793429569568</v>
      </c>
      <c r="G84" s="8">
        <f t="shared" si="10"/>
        <v>55.27456564675303</v>
      </c>
      <c r="H84" s="8">
        <f t="shared" si="11"/>
        <v>0.08527731245999884</v>
      </c>
      <c r="M84" s="10">
        <f t="shared" si="8"/>
        <v>0.8806283203446624</v>
      </c>
    </row>
    <row r="85" spans="1:13" ht="13.5">
      <c r="A85">
        <v>81</v>
      </c>
      <c r="B85" s="8">
        <f t="shared" si="7"/>
        <v>66.34429495415053</v>
      </c>
      <c r="D85" s="9">
        <f t="shared" si="9"/>
        <v>61.87615882325234</v>
      </c>
      <c r="F85" s="8">
        <f t="shared" si="12"/>
        <v>55.35984295921303</v>
      </c>
      <c r="G85" s="8">
        <f t="shared" si="10"/>
        <v>56.458288158706786</v>
      </c>
      <c r="H85" s="8">
        <f t="shared" si="11"/>
        <v>0.1951218324093743</v>
      </c>
      <c r="M85" s="10">
        <f t="shared" si="8"/>
        <v>0.8958585369990701</v>
      </c>
    </row>
    <row r="86" spans="1:13" ht="13.5">
      <c r="A86">
        <v>82</v>
      </c>
      <c r="B86" s="8">
        <f t="shared" si="7"/>
        <v>67.60161471533588</v>
      </c>
      <c r="D86" s="9">
        <f t="shared" si="9"/>
        <v>62.76978604943198</v>
      </c>
      <c r="F86" s="8">
        <f t="shared" si="12"/>
        <v>56.65340999111616</v>
      </c>
      <c r="G86" s="8">
        <f t="shared" si="10"/>
        <v>57.748230463538135</v>
      </c>
      <c r="H86" s="8">
        <f t="shared" si="11"/>
        <v>0.3046038796515718</v>
      </c>
      <c r="M86" s="10">
        <f t="shared" si="8"/>
        <v>0.9118156203524442</v>
      </c>
    </row>
    <row r="87" spans="1:13" ht="13.5">
      <c r="A87">
        <v>83</v>
      </c>
      <c r="B87" s="8">
        <f t="shared" si="7"/>
        <v>68.91056874428219</v>
      </c>
      <c r="D87" s="9">
        <f t="shared" si="9"/>
        <v>63.736151782612765</v>
      </c>
      <c r="F87" s="8">
        <f t="shared" si="12"/>
        <v>58.05283434318971</v>
      </c>
      <c r="G87" s="8">
        <f t="shared" si="10"/>
        <v>59.13860778329895</v>
      </c>
      <c r="H87" s="8">
        <f t="shared" si="11"/>
        <v>0.41318122366249627</v>
      </c>
      <c r="M87" s="10">
        <f t="shared" si="8"/>
        <v>0.9284280121961384</v>
      </c>
    </row>
    <row r="88" spans="1:13" ht="13.5">
      <c r="A88">
        <v>84</v>
      </c>
      <c r="B88" s="8">
        <f t="shared" si="7"/>
        <v>70.265267138484</v>
      </c>
      <c r="D88" s="9">
        <f t="shared" si="9"/>
        <v>64.77103517494666</v>
      </c>
      <c r="F88" s="8">
        <f t="shared" si="12"/>
        <v>59.55178900696145</v>
      </c>
      <c r="G88" s="8">
        <f t="shared" si="10"/>
        <v>60.6231368201137</v>
      </c>
      <c r="H88" s="8">
        <f t="shared" si="11"/>
        <v>0.5203160049777216</v>
      </c>
      <c r="M88" s="10">
        <f t="shared" si="8"/>
        <v>0.9456209617244116</v>
      </c>
    </row>
    <row r="89" spans="1:13" ht="13.5">
      <c r="A89">
        <v>85</v>
      </c>
      <c r="B89" s="8">
        <f t="shared" si="7"/>
        <v>71.65959713348663</v>
      </c>
      <c r="D89" s="9">
        <f t="shared" si="9"/>
        <v>65.86988156765413</v>
      </c>
      <c r="F89" s="8">
        <f t="shared" si="12"/>
        <v>61.14345282509142</v>
      </c>
      <c r="G89" s="8">
        <f t="shared" si="10"/>
        <v>62.195067255930944</v>
      </c>
      <c r="H89" s="8">
        <f t="shared" si="11"/>
        <v>0.6254774480616738</v>
      </c>
      <c r="M89" s="10">
        <f t="shared" si="8"/>
        <v>0.9633168897128419</v>
      </c>
    </row>
    <row r="90" spans="1:13" ht="13.5">
      <c r="A90">
        <v>86</v>
      </c>
      <c r="B90" s="8">
        <f t="shared" si="7"/>
        <v>73.08725288366</v>
      </c>
      <c r="D90" s="9">
        <f t="shared" si="9"/>
        <v>67.02782468082063</v>
      </c>
      <c r="F90" s="8">
        <f t="shared" si="12"/>
        <v>62.82054470399262</v>
      </c>
      <c r="G90" s="8">
        <f t="shared" si="10"/>
        <v>63.847215521959356</v>
      </c>
      <c r="H90" s="8">
        <f t="shared" si="11"/>
        <v>0.7281445298583478</v>
      </c>
      <c r="M90" s="10">
        <f t="shared" si="8"/>
        <v>0.981435766476509</v>
      </c>
    </row>
    <row r="91" spans="1:13" ht="13.5">
      <c r="A91">
        <v>87</v>
      </c>
      <c r="B91" s="8">
        <f t="shared" si="7"/>
        <v>74.54176618364481</v>
      </c>
      <c r="D91" s="9">
        <f t="shared" si="9"/>
        <v>68.2397103213885</v>
      </c>
      <c r="F91" s="8">
        <f t="shared" si="12"/>
        <v>64.57536005181771</v>
      </c>
      <c r="G91" s="8">
        <f t="shared" si="10"/>
        <v>65.57200066500042</v>
      </c>
      <c r="H91" s="8">
        <f t="shared" si="11"/>
        <v>0.8278085911766191</v>
      </c>
      <c r="M91" s="10">
        <f t="shared" si="8"/>
        <v>0.9998955017665738</v>
      </c>
    </row>
    <row r="92" spans="1:13" ht="13.5">
      <c r="A92">
        <v>88</v>
      </c>
      <c r="B92" s="8">
        <f t="shared" si="7"/>
        <v>76.01653798079867</v>
      </c>
      <c r="D92" s="9">
        <f t="shared" si="9"/>
        <v>69.50012149383977</v>
      </c>
      <c r="F92" s="8">
        <f t="shared" si="12"/>
        <v>66.39980925617704</v>
      </c>
      <c r="G92" s="8">
        <f t="shared" si="10"/>
        <v>67.36148212863921</v>
      </c>
      <c r="H92" s="8">
        <f t="shared" si="11"/>
        <v>0.9239758784228366</v>
      </c>
      <c r="M92" s="10">
        <f t="shared" si="8"/>
        <v>1.018612344705719</v>
      </c>
    </row>
    <row r="93" spans="1:13" ht="13.5">
      <c r="A93">
        <v>89</v>
      </c>
      <c r="B93" s="8">
        <f t="shared" si="7"/>
        <v>77.50487052511751</v>
      </c>
      <c r="D93" s="9">
        <f t="shared" si="9"/>
        <v>70.80340479123156</v>
      </c>
      <c r="F93" s="8">
        <f t="shared" si="12"/>
        <v>68.28545800706205</v>
      </c>
      <c r="G93" s="8">
        <f t="shared" si="10"/>
        <v>69.2073992588676</v>
      </c>
      <c r="H93" s="8">
        <f t="shared" si="11"/>
        <v>1.0161700036033916</v>
      </c>
      <c r="M93" s="10">
        <f t="shared" si="8"/>
        <v>1.0375012918140065</v>
      </c>
    </row>
    <row r="94" spans="1:13" ht="13.5">
      <c r="A94">
        <v>90</v>
      </c>
      <c r="B94" s="8">
        <f t="shared" si="7"/>
        <v>79</v>
      </c>
      <c r="D94" s="9">
        <f t="shared" si="9"/>
        <v>72.14369793800876</v>
      </c>
      <c r="F94" s="8">
        <f t="shared" si="12"/>
        <v>70.22356926247099</v>
      </c>
      <c r="G94" s="8">
        <f t="shared" si="10"/>
        <v>71.1012123362239</v>
      </c>
      <c r="H94" s="8">
        <f t="shared" si="11"/>
        <v>1.1039343109786823</v>
      </c>
      <c r="K94" s="8">
        <f>AVERAGE(B5:B94)</f>
        <v>74.54999999999998</v>
      </c>
      <c r="L94" s="8">
        <f>(AVERAGE(B95:B184)-AVERAGE(B5:B94))/90</f>
        <v>0.1</v>
      </c>
      <c r="M94" s="10">
        <f aca="true" t="shared" si="13" ref="M94:M157">(B5/$K$94+B95/AVERAGE($B$95:$B$184))/2</f>
        <v>0.9612295733289766</v>
      </c>
    </row>
    <row r="95" spans="1:13" ht="13.5">
      <c r="A95">
        <v>91</v>
      </c>
      <c r="B95" s="8">
        <f t="shared" si="7"/>
        <v>80.4951294748825</v>
      </c>
      <c r="D95" s="9">
        <f t="shared" si="9"/>
        <v>73.51495835040701</v>
      </c>
      <c r="F95" s="8">
        <f t="shared" si="12"/>
        <v>72.20514664720258</v>
      </c>
      <c r="G95" s="8">
        <f t="shared" si="10"/>
        <v>73.03414492997058</v>
      </c>
      <c r="H95" s="8">
        <f t="shared" si="11"/>
        <v>1.1868341392554826</v>
      </c>
      <c r="J95" s="8">
        <f aca="true" t="shared" si="14" ref="J95:J158">(K94+L94)*M5</f>
        <v>71.75578764900808</v>
      </c>
      <c r="K95" s="8">
        <f aca="true" t="shared" si="15" ref="K95:K158">$K$1*B95/M5+(1-$K$1)*(K94+L94)</f>
        <v>75.55918361943523</v>
      </c>
      <c r="L95" s="8">
        <f aca="true" t="shared" si="16" ref="L95:L158">$K$2*(K95-K94)+(1-$K$2)*L94</f>
        <v>0.19091836194352485</v>
      </c>
      <c r="M95" s="10">
        <f t="shared" si="13"/>
        <v>0.9801185204372638</v>
      </c>
    </row>
    <row r="96" spans="1:13" ht="13.5">
      <c r="A96">
        <v>92</v>
      </c>
      <c r="B96" s="8">
        <f t="shared" si="7"/>
        <v>81.9834620192013</v>
      </c>
      <c r="D96" s="9">
        <f t="shared" si="9"/>
        <v>74.91099257530212</v>
      </c>
      <c r="F96" s="8">
        <f t="shared" si="12"/>
        <v>74.22097906922606</v>
      </c>
      <c r="G96" s="8">
        <f t="shared" si="10"/>
        <v>74.99722736422359</v>
      </c>
      <c r="H96" s="8">
        <f t="shared" si="11"/>
        <v>1.2644589687552354</v>
      </c>
      <c r="J96" s="8">
        <f t="shared" si="14"/>
        <v>74.2440778769608</v>
      </c>
      <c r="K96" s="8">
        <f t="shared" si="15"/>
        <v>76.53973955896353</v>
      </c>
      <c r="L96" s="8">
        <f t="shared" si="16"/>
        <v>0.2698821197020025</v>
      </c>
      <c r="M96" s="10">
        <f t="shared" si="13"/>
        <v>0.9988353633764089</v>
      </c>
    </row>
    <row r="97" spans="1:13" ht="13.5">
      <c r="A97">
        <v>93</v>
      </c>
      <c r="B97" s="8">
        <f t="shared" si="7"/>
        <v>83.45823381635516</v>
      </c>
      <c r="D97" s="9">
        <f t="shared" si="9"/>
        <v>76.32548646408196</v>
      </c>
      <c r="F97" s="8">
        <f t="shared" si="12"/>
        <v>76.26168633297883</v>
      </c>
      <c r="G97" s="8">
        <f t="shared" si="10"/>
        <v>76.98134108131646</v>
      </c>
      <c r="H97" s="8">
        <f t="shared" si="11"/>
        <v>1.3364244435889987</v>
      </c>
      <c r="J97" s="8">
        <f t="shared" si="14"/>
        <v>76.72016638021438</v>
      </c>
      <c r="K97" s="8">
        <f t="shared" si="15"/>
        <v>77.48421407729305</v>
      </c>
      <c r="L97" s="8">
        <f t="shared" si="16"/>
        <v>0.33734135956475364</v>
      </c>
      <c r="M97" s="10">
        <f t="shared" si="13"/>
        <v>1.0172950986664735</v>
      </c>
    </row>
    <row r="98" spans="1:13" ht="13.5">
      <c r="A98">
        <v>94</v>
      </c>
      <c r="B98" s="8">
        <f t="shared" si="7"/>
        <v>84.91274711633999</v>
      </c>
      <c r="D98" s="9">
        <f t="shared" si="9"/>
        <v>77.75203593453661</v>
      </c>
      <c r="F98" s="8">
        <f t="shared" si="12"/>
        <v>78.31776552490545</v>
      </c>
      <c r="G98" s="8">
        <f t="shared" si="10"/>
        <v>78.97726368404892</v>
      </c>
      <c r="H98" s="8">
        <f t="shared" si="11"/>
        <v>1.402374259503345</v>
      </c>
      <c r="J98" s="8">
        <f t="shared" si="14"/>
        <v>79.1674869165167</v>
      </c>
      <c r="K98" s="8">
        <f t="shared" si="15"/>
        <v>78.38631390343791</v>
      </c>
      <c r="L98" s="8">
        <f t="shared" si="16"/>
        <v>0.39381720622276456</v>
      </c>
      <c r="M98" s="10">
        <f t="shared" si="13"/>
        <v>1.0354139754301404</v>
      </c>
    </row>
    <row r="99" spans="1:13" ht="13.5">
      <c r="A99">
        <v>95</v>
      </c>
      <c r="B99" s="8">
        <f t="shared" si="7"/>
        <v>86.34040286651337</v>
      </c>
      <c r="D99" s="9">
        <f t="shared" si="9"/>
        <v>79.18417817089728</v>
      </c>
      <c r="F99" s="8">
        <f t="shared" si="12"/>
        <v>80.37963794355227</v>
      </c>
      <c r="G99" s="8">
        <f t="shared" si="10"/>
        <v>80.97571443584839</v>
      </c>
      <c r="H99" s="8">
        <f t="shared" si="11"/>
        <v>1.4619819087329573</v>
      </c>
      <c r="J99" s="8">
        <f t="shared" si="14"/>
        <v>81.57004873716143</v>
      </c>
      <c r="K99" s="8">
        <f t="shared" si="15"/>
        <v>79.2408506134099</v>
      </c>
      <c r="L99" s="8">
        <f t="shared" si="16"/>
        <v>0.4398891565976876</v>
      </c>
      <c r="M99" s="10">
        <f t="shared" si="13"/>
        <v>1.053109903418571</v>
      </c>
    </row>
    <row r="100" spans="1:13" ht="13.5">
      <c r="A100">
        <v>96</v>
      </c>
      <c r="B100" s="8">
        <f t="shared" si="7"/>
        <v>87.734732861516</v>
      </c>
      <c r="D100" s="9">
        <f t="shared" si="9"/>
        <v>80.61542311002052</v>
      </c>
      <c r="F100" s="8">
        <f t="shared" si="12"/>
        <v>82.43769634458134</v>
      </c>
      <c r="G100" s="8">
        <f t="shared" si="10"/>
        <v>82.9673999962748</v>
      </c>
      <c r="H100" s="8">
        <f t="shared" si="11"/>
        <v>1.5149522739023036</v>
      </c>
      <c r="J100" s="8">
        <f t="shared" si="14"/>
        <v>83.91257616351298</v>
      </c>
      <c r="K100" s="8">
        <f t="shared" si="15"/>
        <v>80.04367973340511</v>
      </c>
      <c r="L100" s="8">
        <f t="shared" si="16"/>
        <v>0.4761831529374398</v>
      </c>
      <c r="M100" s="10">
        <f t="shared" si="13"/>
        <v>1.0703028529468446</v>
      </c>
    </row>
    <row r="101" spans="1:13" ht="13.5">
      <c r="A101">
        <v>97</v>
      </c>
      <c r="B101" s="8">
        <f t="shared" si="7"/>
        <v>89.08943125571781</v>
      </c>
      <c r="D101" s="9">
        <f t="shared" si="9"/>
        <v>82.03928506031961</v>
      </c>
      <c r="F101" s="8">
        <f t="shared" si="12"/>
        <v>84.48235227017712</v>
      </c>
      <c r="G101" s="8">
        <f t="shared" si="10"/>
        <v>84.9430601687312</v>
      </c>
      <c r="H101" s="8">
        <f t="shared" si="11"/>
        <v>1.5610230637577118</v>
      </c>
      <c r="J101" s="8">
        <f t="shared" si="14"/>
        <v>86.18063896614117</v>
      </c>
      <c r="K101" s="8">
        <f t="shared" si="15"/>
        <v>80.79163571041454</v>
      </c>
      <c r="L101" s="8">
        <f t="shared" si="16"/>
        <v>0.5033604353446384</v>
      </c>
      <c r="M101" s="10">
        <f t="shared" si="13"/>
        <v>1.0869152447905381</v>
      </c>
    </row>
    <row r="102" spans="1:13" ht="13.5">
      <c r="A102">
        <v>98</v>
      </c>
      <c r="B102" s="8">
        <f t="shared" si="7"/>
        <v>90.39838528466409</v>
      </c>
      <c r="D102" s="9">
        <f t="shared" si="9"/>
        <v>83.44931429939926</v>
      </c>
      <c r="F102" s="8">
        <f t="shared" si="12"/>
        <v>86.50408323248891</v>
      </c>
      <c r="G102" s="8">
        <f t="shared" si="10"/>
        <v>86.89351343770643</v>
      </c>
      <c r="H102" s="8">
        <f t="shared" si="11"/>
        <v>1.5999660842794645</v>
      </c>
      <c r="J102" s="8">
        <f t="shared" si="14"/>
        <v>88.36077063601368</v>
      </c>
      <c r="K102" s="8">
        <f t="shared" si="15"/>
        <v>81.48246381248079</v>
      </c>
      <c r="L102" s="8">
        <f t="shared" si="16"/>
        <v>0.5221072020167994</v>
      </c>
      <c r="M102" s="10">
        <f t="shared" si="13"/>
        <v>1.1028723281439128</v>
      </c>
    </row>
    <row r="103" spans="1:13" ht="13.5">
      <c r="A103">
        <v>99</v>
      </c>
      <c r="B103" s="8">
        <f t="shared" si="7"/>
        <v>91.65570504584947</v>
      </c>
      <c r="D103" s="9">
        <f t="shared" si="9"/>
        <v>84.83912849645223</v>
      </c>
      <c r="F103" s="8">
        <f t="shared" si="12"/>
        <v>88.49347952198589</v>
      </c>
      <c r="G103" s="8">
        <f t="shared" si="10"/>
        <v>88.80970207437225</v>
      </c>
      <c r="H103" s="8">
        <f t="shared" si="11"/>
        <v>1.6315883395181003</v>
      </c>
      <c r="J103" s="8">
        <f t="shared" si="14"/>
        <v>90.44057215320178</v>
      </c>
      <c r="K103" s="8">
        <f t="shared" si="15"/>
        <v>82.11474994107313</v>
      </c>
      <c r="L103" s="8">
        <f t="shared" si="16"/>
        <v>0.5331250946743535</v>
      </c>
      <c r="M103" s="10">
        <f t="shared" si="13"/>
        <v>1.1181025447983202</v>
      </c>
    </row>
    <row r="104" spans="1:13" ht="13.5">
      <c r="A104">
        <v>100</v>
      </c>
      <c r="B104" s="8">
        <f t="shared" si="7"/>
        <v>92.85575219373078</v>
      </c>
      <c r="D104" s="9">
        <f t="shared" si="9"/>
        <v>86.20244380633169</v>
      </c>
      <c r="F104" s="8">
        <f t="shared" si="12"/>
        <v>90.44129041389036</v>
      </c>
      <c r="G104" s="8">
        <f t="shared" si="10"/>
        <v>90.6827365918744</v>
      </c>
      <c r="H104" s="8">
        <f t="shared" si="11"/>
        <v>1.6557329573165052</v>
      </c>
      <c r="J104" s="8">
        <f t="shared" si="14"/>
        <v>92.4087993996428</v>
      </c>
      <c r="K104" s="8">
        <f t="shared" si="15"/>
        <v>82.68784925780494</v>
      </c>
      <c r="L104" s="8">
        <f t="shared" si="16"/>
        <v>0.5371225168800995</v>
      </c>
      <c r="M104" s="10">
        <f t="shared" si="13"/>
        <v>1.1325378777666075</v>
      </c>
    </row>
    <row r="105" spans="1:13" ht="13.5">
      <c r="A105">
        <v>101</v>
      </c>
      <c r="B105" s="8">
        <f t="shared" si="7"/>
        <v>93.99316740917993</v>
      </c>
      <c r="D105" s="9">
        <f t="shared" si="9"/>
        <v>87.53310548381151</v>
      </c>
      <c r="F105" s="8">
        <f t="shared" si="12"/>
        <v>92.3384695491909</v>
      </c>
      <c r="G105" s="8">
        <f t="shared" si="10"/>
        <v>92.50393933518981</v>
      </c>
      <c r="H105" s="8">
        <f t="shared" si="11"/>
        <v>1.6722799359163958</v>
      </c>
      <c r="J105" s="8">
        <f t="shared" si="14"/>
        <v>94.2554329108876</v>
      </c>
      <c r="K105" s="8">
        <f t="shared" si="15"/>
        <v>83.20181444751248</v>
      </c>
      <c r="L105" s="8">
        <f t="shared" si="16"/>
        <v>0.534806784162843</v>
      </c>
      <c r="M105" s="10">
        <f t="shared" si="13"/>
        <v>1.1461141826550385</v>
      </c>
    </row>
    <row r="106" spans="1:13" ht="13.5">
      <c r="A106">
        <v>102</v>
      </c>
      <c r="B106" s="8">
        <f t="shared" si="7"/>
        <v>95.06289650954788</v>
      </c>
      <c r="D106" s="9">
        <f t="shared" si="9"/>
        <v>88.8251178688852</v>
      </c>
      <c r="F106" s="8">
        <f t="shared" si="12"/>
        <v>94.1762192711062</v>
      </c>
      <c r="G106" s="8">
        <f t="shared" si="10"/>
        <v>94.26488699495037</v>
      </c>
      <c r="H106" s="8">
        <f t="shared" si="11"/>
        <v>1.6811467083008123</v>
      </c>
      <c r="J106" s="8">
        <f t="shared" si="14"/>
        <v>95.9717292012361</v>
      </c>
      <c r="K106" s="8">
        <f t="shared" si="15"/>
        <v>83.65732436008588</v>
      </c>
      <c r="L106" s="8">
        <f t="shared" si="16"/>
        <v>0.5268770970038992</v>
      </c>
      <c r="M106" s="10">
        <f t="shared" si="13"/>
        <v>1.1587715001683314</v>
      </c>
    </row>
    <row r="107" spans="1:13" ht="13.5">
      <c r="A107">
        <v>103</v>
      </c>
      <c r="B107" s="8">
        <f t="shared" si="7"/>
        <v>96.06021507213443</v>
      </c>
      <c r="D107" s="9">
        <f t="shared" si="9"/>
        <v>90.07267359701774</v>
      </c>
      <c r="F107" s="8">
        <f t="shared" si="12"/>
        <v>95.94603370325119</v>
      </c>
      <c r="G107" s="8">
        <f t="shared" si="10"/>
        <v>95.95745184013951</v>
      </c>
      <c r="H107" s="8">
        <f t="shared" si="11"/>
        <v>1.682288521989645</v>
      </c>
      <c r="J107" s="8">
        <f t="shared" si="14"/>
        <v>97.55025341290496</v>
      </c>
      <c r="K107" s="8">
        <f t="shared" si="15"/>
        <v>84.0556136949163</v>
      </c>
      <c r="L107" s="8">
        <f t="shared" si="16"/>
        <v>0.5140183207865516</v>
      </c>
      <c r="M107" s="10">
        <f t="shared" si="13"/>
        <v>1.1704543482253222</v>
      </c>
    </row>
    <row r="108" spans="1:13" ht="13.5">
      <c r="A108">
        <v>104</v>
      </c>
      <c r="B108" s="8">
        <f t="shared" si="7"/>
        <v>96.98075145110084</v>
      </c>
      <c r="D108" s="9">
        <f t="shared" si="9"/>
        <v>91.27018189204108</v>
      </c>
      <c r="F108" s="8">
        <f t="shared" si="12"/>
        <v>97.63974036212916</v>
      </c>
      <c r="G108" s="8">
        <f t="shared" si="10"/>
        <v>97.57384147102633</v>
      </c>
      <c r="H108" s="8">
        <f t="shared" si="11"/>
        <v>1.675698632879362</v>
      </c>
      <c r="J108" s="8">
        <f t="shared" si="14"/>
        <v>98.98489352059482</v>
      </c>
      <c r="K108" s="8">
        <f t="shared" si="15"/>
        <v>84.3984043148931</v>
      </c>
      <c r="L108" s="8">
        <f t="shared" si="16"/>
        <v>0.49689555070557606</v>
      </c>
      <c r="M108" s="10">
        <f t="shared" si="13"/>
        <v>1.1811119922620823</v>
      </c>
    </row>
    <row r="109" spans="1:13" ht="13.5">
      <c r="A109">
        <v>105</v>
      </c>
      <c r="B109" s="8">
        <f t="shared" si="7"/>
        <v>97.82050807568878</v>
      </c>
      <c r="D109" s="9">
        <f t="shared" si="9"/>
        <v>92.41229580385303</v>
      </c>
      <c r="F109" s="8">
        <f t="shared" si="12"/>
        <v>99.24954010390569</v>
      </c>
      <c r="G109" s="8">
        <f t="shared" si="10"/>
        <v>99.106636901084</v>
      </c>
      <c r="H109" s="8">
        <f t="shared" si="11"/>
        <v>1.6614083125971932</v>
      </c>
      <c r="J109" s="8">
        <f t="shared" si="14"/>
        <v>100.27085675794413</v>
      </c>
      <c r="K109" s="8">
        <f t="shared" si="15"/>
        <v>84.68783870202499</v>
      </c>
      <c r="L109" s="8">
        <f t="shared" si="16"/>
        <v>0.47614943434820756</v>
      </c>
      <c r="M109" s="10">
        <f t="shared" si="13"/>
        <v>1.1906986924056182</v>
      </c>
    </row>
    <row r="110" spans="1:13" ht="13.5">
      <c r="A110">
        <v>106</v>
      </c>
      <c r="B110" s="8">
        <f t="shared" si="7"/>
        <v>98.57588092598334</v>
      </c>
      <c r="D110" s="9">
        <f t="shared" si="9"/>
        <v>93.49393825822018</v>
      </c>
      <c r="F110" s="8">
        <f t="shared" si="12"/>
        <v>100.76804521368119</v>
      </c>
      <c r="G110" s="8">
        <f t="shared" si="10"/>
        <v>100.54882878491141</v>
      </c>
      <c r="H110" s="8">
        <f t="shared" si="11"/>
        <v>1.6394866697202146</v>
      </c>
      <c r="J110" s="8">
        <f t="shared" si="14"/>
        <v>101.40464931402714</v>
      </c>
      <c r="K110" s="8">
        <f t="shared" si="15"/>
        <v>84.92641599439588</v>
      </c>
      <c r="L110" s="8">
        <f t="shared" si="16"/>
        <v>0.4523922201504759</v>
      </c>
      <c r="M110" s="10">
        <f t="shared" si="13"/>
        <v>1.1991739263139327</v>
      </c>
    </row>
    <row r="111" spans="1:13" ht="13.5">
      <c r="A111">
        <v>107</v>
      </c>
      <c r="B111" s="8">
        <f t="shared" si="7"/>
        <v>99.24367709133575</v>
      </c>
      <c r="D111" s="9">
        <f t="shared" si="9"/>
        <v>94.51032679177281</v>
      </c>
      <c r="F111" s="8">
        <f t="shared" si="12"/>
        <v>102.18831545463162</v>
      </c>
      <c r="G111" s="8">
        <f t="shared" si="10"/>
        <v>101.89385161830204</v>
      </c>
      <c r="H111" s="8">
        <f t="shared" si="11"/>
        <v>1.6100402860872562</v>
      </c>
      <c r="J111" s="8">
        <f t="shared" si="14"/>
        <v>102.3840406706418</v>
      </c>
      <c r="K111" s="8">
        <f t="shared" si="15"/>
        <v>85.11693097469016</v>
      </c>
      <c r="L111" s="8">
        <f t="shared" si="16"/>
        <v>0.4262044961648565</v>
      </c>
      <c r="M111" s="10">
        <f t="shared" si="13"/>
        <v>1.2065025865968022</v>
      </c>
    </row>
    <row r="112" spans="1:13" ht="13.5">
      <c r="A112">
        <v>108</v>
      </c>
      <c r="B112" s="8">
        <f t="shared" si="7"/>
        <v>99.82113032590307</v>
      </c>
      <c r="D112" s="9">
        <f t="shared" si="9"/>
        <v>95.4569968516854</v>
      </c>
      <c r="F112" s="8">
        <f t="shared" si="12"/>
        <v>103.50389190438929</v>
      </c>
      <c r="G112" s="8">
        <f t="shared" si="10"/>
        <v>103.13561574654067</v>
      </c>
      <c r="H112" s="8">
        <f t="shared" si="11"/>
        <v>1.5732126703023936</v>
      </c>
      <c r="J112" s="8">
        <f t="shared" si="14"/>
        <v>103.20801421118725</v>
      </c>
      <c r="K112" s="8">
        <f t="shared" si="15"/>
        <v>85.2624163142689</v>
      </c>
      <c r="L112" s="8">
        <f t="shared" si="16"/>
        <v>0.39813258050624495</v>
      </c>
      <c r="M112" s="10">
        <f t="shared" si="13"/>
        <v>1.212655151855454</v>
      </c>
    </row>
    <row r="113" spans="1:13" ht="13.5">
      <c r="A113">
        <v>109</v>
      </c>
      <c r="B113" s="8">
        <f t="shared" si="7"/>
        <v>100.30591452551994</v>
      </c>
      <c r="D113" s="9">
        <f t="shared" si="9"/>
        <v>96.32982354652894</v>
      </c>
      <c r="F113" s="8">
        <f t="shared" si="12"/>
        <v>104.70882841684306</v>
      </c>
      <c r="G113" s="8">
        <f t="shared" si="10"/>
        <v>104.26853702771075</v>
      </c>
      <c r="H113" s="8">
        <f t="shared" si="11"/>
        <v>1.5291835313891629</v>
      </c>
      <c r="J113" s="8">
        <f t="shared" si="14"/>
        <v>103.8767059280151</v>
      </c>
      <c r="K113" s="8">
        <f t="shared" si="15"/>
        <v>85.36608831403778</v>
      </c>
      <c r="L113" s="8">
        <f t="shared" si="16"/>
        <v>0.36868652243250827</v>
      </c>
      <c r="M113" s="10">
        <f t="shared" si="13"/>
        <v>1.217607830507851</v>
      </c>
    </row>
    <row r="114" spans="1:13" ht="13.5">
      <c r="A114">
        <v>110</v>
      </c>
      <c r="B114" s="8">
        <f t="shared" si="7"/>
        <v>100.69615506024417</v>
      </c>
      <c r="D114" s="9">
        <f t="shared" si="9"/>
        <v>97.12504174232716</v>
      </c>
      <c r="F114" s="8">
        <f t="shared" si="12"/>
        <v>105.79772055909991</v>
      </c>
      <c r="G114" s="8">
        <f t="shared" si="10"/>
        <v>105.28756400921435</v>
      </c>
      <c r="H114" s="8">
        <f t="shared" si="11"/>
        <v>1.4781678764006068</v>
      </c>
      <c r="J114" s="8">
        <f t="shared" si="14"/>
        <v>104.3913331877137</v>
      </c>
      <c r="K114" s="8">
        <f t="shared" si="15"/>
        <v>85.43129632435131</v>
      </c>
      <c r="L114" s="8">
        <f t="shared" si="16"/>
        <v>0.33833867122061007</v>
      </c>
      <c r="M114" s="10">
        <f t="shared" si="13"/>
        <v>1.2213426766988915</v>
      </c>
    </row>
    <row r="115" spans="1:13" ht="13.5">
      <c r="A115">
        <v>111</v>
      </c>
      <c r="B115" s="8">
        <f t="shared" si="7"/>
        <v>100.99043790736548</v>
      </c>
      <c r="D115" s="9">
        <f t="shared" si="9"/>
        <v>97.83926440591057</v>
      </c>
      <c r="F115" s="8">
        <f t="shared" si="12"/>
        <v>106.76573188561495</v>
      </c>
      <c r="G115" s="8">
        <f t="shared" si="10"/>
        <v>106.18820248779001</v>
      </c>
      <c r="H115" s="8">
        <f t="shared" si="11"/>
        <v>1.4204149366181118</v>
      </c>
      <c r="J115" s="8">
        <f t="shared" si="14"/>
        <v>104.75411558497872</v>
      </c>
      <c r="K115" s="8">
        <f t="shared" si="15"/>
        <v>85.46147597112957</v>
      </c>
      <c r="L115" s="8">
        <f t="shared" si="16"/>
        <v>0.3075227687763756</v>
      </c>
      <c r="M115" s="10">
        <f t="shared" si="13"/>
        <v>1.223847677730808</v>
      </c>
    </row>
    <row r="116" spans="1:13" ht="13.5">
      <c r="A116">
        <v>112</v>
      </c>
      <c r="B116" s="8">
        <f t="shared" si="7"/>
        <v>101.18781654038192</v>
      </c>
      <c r="D116" s="9">
        <f t="shared" si="9"/>
        <v>98.46949910620157</v>
      </c>
      <c r="F116" s="8">
        <f t="shared" si="12"/>
        <v>107.60861742440812</v>
      </c>
      <c r="G116" s="8">
        <f t="shared" si="10"/>
        <v>106.9665373360055</v>
      </c>
      <c r="H116" s="8">
        <f t="shared" si="11"/>
        <v>1.3562069277778501</v>
      </c>
      <c r="J116" s="8">
        <f t="shared" si="14"/>
        <v>104.9681899291305</v>
      </c>
      <c r="K116" s="8">
        <f t="shared" si="15"/>
        <v>85.4601062643523</v>
      </c>
      <c r="L116" s="8">
        <f t="shared" si="16"/>
        <v>0.2766335212210112</v>
      </c>
      <c r="M116" s="10">
        <f t="shared" si="13"/>
        <v>1.2251168125878258</v>
      </c>
    </row>
    <row r="117" spans="1:13" ht="13.5">
      <c r="A117">
        <v>113</v>
      </c>
      <c r="B117" s="8">
        <f t="shared" si="7"/>
        <v>101.28781654038191</v>
      </c>
      <c r="D117" s="9">
        <f t="shared" si="9"/>
        <v>99.01316259303765</v>
      </c>
      <c r="F117" s="8">
        <f t="shared" si="12"/>
        <v>108.32274426378335</v>
      </c>
      <c r="G117" s="8">
        <f t="shared" si="10"/>
        <v>107.61925149144321</v>
      </c>
      <c r="H117" s="8">
        <f t="shared" si="11"/>
        <v>1.2858576505438357</v>
      </c>
      <c r="J117" s="8">
        <f t="shared" si="14"/>
        <v>105.03752136777342</v>
      </c>
      <c r="K117" s="8">
        <f t="shared" si="15"/>
        <v>85.43067061822013</v>
      </c>
      <c r="L117" s="8">
        <f t="shared" si="16"/>
        <v>0.24602660448569297</v>
      </c>
      <c r="M117" s="10">
        <f t="shared" si="13"/>
        <v>1.2251500812699443</v>
      </c>
    </row>
    <row r="118" spans="1:13" ht="13.5">
      <c r="A118">
        <v>114</v>
      </c>
      <c r="B118" s="8">
        <f t="shared" si="7"/>
        <v>101.29043790736547</v>
      </c>
      <c r="D118" s="9">
        <f t="shared" si="9"/>
        <v>99.46809338250651</v>
      </c>
      <c r="F118" s="8">
        <f t="shared" si="12"/>
        <v>108.90510914198704</v>
      </c>
      <c r="G118" s="8">
        <f t="shared" si="10"/>
        <v>108.14364201852489</v>
      </c>
      <c r="H118" s="8">
        <f t="shared" si="11"/>
        <v>1.2097109381976199</v>
      </c>
      <c r="J118" s="8">
        <f t="shared" si="14"/>
        <v>104.96681256533846</v>
      </c>
      <c r="K118" s="8">
        <f t="shared" si="15"/>
        <v>85.37662176956933</v>
      </c>
      <c r="L118" s="8">
        <f t="shared" si="16"/>
        <v>0.21601905917204287</v>
      </c>
      <c r="M118" s="10">
        <f t="shared" si="13"/>
        <v>1.2239535047929393</v>
      </c>
    </row>
    <row r="119" spans="1:13" ht="13.5">
      <c r="A119">
        <v>115</v>
      </c>
      <c r="B119" s="8">
        <f t="shared" si="7"/>
        <v>101.19615506024417</v>
      </c>
      <c r="D119" s="9">
        <f t="shared" si="9"/>
        <v>99.83256228747831</v>
      </c>
      <c r="F119" s="8">
        <f t="shared" si="12"/>
        <v>109.3533529567225</v>
      </c>
      <c r="G119" s="8">
        <f t="shared" si="10"/>
        <v>108.53763316707467</v>
      </c>
      <c r="H119" s="8">
        <f t="shared" si="11"/>
        <v>1.1281389592328368</v>
      </c>
      <c r="J119" s="8">
        <f t="shared" si="14"/>
        <v>104.76141272682123</v>
      </c>
      <c r="K119" s="8">
        <f t="shared" si="15"/>
        <v>85.30135054258133</v>
      </c>
      <c r="L119" s="8">
        <f t="shared" si="16"/>
        <v>0.18689003055603923</v>
      </c>
      <c r="M119" s="10">
        <f t="shared" si="13"/>
        <v>1.221539095854577</v>
      </c>
    </row>
    <row r="120" spans="1:13" ht="13.5">
      <c r="A120">
        <v>116</v>
      </c>
      <c r="B120" s="8">
        <f t="shared" si="7"/>
        <v>101.00591452551993</v>
      </c>
      <c r="D120" s="9">
        <f t="shared" si="9"/>
        <v>100.10528084203149</v>
      </c>
      <c r="F120" s="8">
        <f t="shared" si="12"/>
        <v>109.66577212630752</v>
      </c>
      <c r="G120" s="8">
        <f t="shared" si="10"/>
        <v>108.79978636622876</v>
      </c>
      <c r="H120" s="8">
        <f t="shared" si="11"/>
        <v>1.0415403832249617</v>
      </c>
      <c r="J120" s="8">
        <f t="shared" si="14"/>
        <v>104.4272280959088</v>
      </c>
      <c r="K120" s="8">
        <f t="shared" si="15"/>
        <v>85.20815837339448</v>
      </c>
      <c r="L120" s="8">
        <f t="shared" si="16"/>
        <v>0.15888181058175035</v>
      </c>
      <c r="M120" s="10">
        <f t="shared" si="13"/>
        <v>1.217924800309961</v>
      </c>
    </row>
    <row r="121" spans="1:13" ht="13.5">
      <c r="A121">
        <v>117</v>
      </c>
      <c r="B121" s="8">
        <f t="shared" si="7"/>
        <v>100.72113032590308</v>
      </c>
      <c r="D121" s="9">
        <f t="shared" si="9"/>
        <v>100.28540757872919</v>
      </c>
      <c r="F121" s="8">
        <f t="shared" si="12"/>
        <v>109.84132674945371</v>
      </c>
      <c r="G121" s="8">
        <f t="shared" si="10"/>
        <v>108.92930710709865</v>
      </c>
      <c r="H121" s="8">
        <f t="shared" si="11"/>
        <v>0.9503384189894548</v>
      </c>
      <c r="J121" s="8">
        <f t="shared" si="14"/>
        <v>103.97063536912167</v>
      </c>
      <c r="K121" s="8">
        <f t="shared" si="15"/>
        <v>85.10023347781576</v>
      </c>
      <c r="L121" s="8">
        <f t="shared" si="16"/>
        <v>0.1322011399657034</v>
      </c>
      <c r="M121" s="10">
        <f t="shared" si="13"/>
        <v>1.2131344097411265</v>
      </c>
    </row>
    <row r="122" spans="1:13" ht="13.5">
      <c r="A122">
        <v>118</v>
      </c>
      <c r="B122" s="8">
        <f t="shared" si="7"/>
        <v>100.34367709133575</v>
      </c>
      <c r="D122" s="9">
        <f t="shared" si="9"/>
        <v>100.37255212816397</v>
      </c>
      <c r="F122" s="8">
        <f t="shared" si="12"/>
        <v>109.87964552608811</v>
      </c>
      <c r="G122" s="8">
        <f t="shared" si="10"/>
        <v>108.92604868261287</v>
      </c>
      <c r="H122" s="8">
        <f t="shared" si="11"/>
        <v>0.8549787346419314</v>
      </c>
      <c r="J122" s="8">
        <f t="shared" si="14"/>
        <v>103.39839926084147</v>
      </c>
      <c r="K122" s="8">
        <f t="shared" si="15"/>
        <v>84.98063051883108</v>
      </c>
      <c r="L122" s="8">
        <f t="shared" si="16"/>
        <v>0.10702073007066448</v>
      </c>
      <c r="M122" s="10">
        <f t="shared" si="13"/>
        <v>1.2071974455468475</v>
      </c>
    </row>
    <row r="123" spans="1:13" ht="13.5">
      <c r="A123">
        <v>119</v>
      </c>
      <c r="B123" s="8">
        <f t="shared" si="7"/>
        <v>99.87588092598335</v>
      </c>
      <c r="D123" s="9">
        <f t="shared" si="9"/>
        <v>100.36677712079833</v>
      </c>
      <c r="F123" s="8">
        <f t="shared" si="12"/>
        <v>109.7810274172548</v>
      </c>
      <c r="G123" s="8">
        <f t="shared" si="10"/>
        <v>108.79051276812766</v>
      </c>
      <c r="H123" s="8">
        <f t="shared" si="11"/>
        <v>0.7559272697292165</v>
      </c>
      <c r="J123" s="8">
        <f t="shared" si="14"/>
        <v>102.7175952352552</v>
      </c>
      <c r="K123" s="8">
        <f t="shared" si="15"/>
        <v>84.85225360788166</v>
      </c>
      <c r="L123" s="8">
        <f t="shared" si="16"/>
        <v>0.08348096596865673</v>
      </c>
      <c r="M123" s="10">
        <f t="shared" si="13"/>
        <v>1.2001490151173466</v>
      </c>
    </row>
    <row r="124" spans="1:13" ht="13.5">
      <c r="A124">
        <v>120</v>
      </c>
      <c r="B124" s="8">
        <f t="shared" si="7"/>
        <v>99.32050807568878</v>
      </c>
      <c r="D124" s="9">
        <f t="shared" si="9"/>
        <v>100.26859788183535</v>
      </c>
      <c r="F124" s="8">
        <f t="shared" si="12"/>
        <v>109.54644003785687</v>
      </c>
      <c r="G124" s="8">
        <f t="shared" si="10"/>
        <v>108.52384684164005</v>
      </c>
      <c r="H124" s="8">
        <f t="shared" si="11"/>
        <v>0.6536679501075344</v>
      </c>
      <c r="J124" s="8">
        <f t="shared" si="14"/>
        <v>101.93553819707483</v>
      </c>
      <c r="K124" s="8">
        <f t="shared" si="15"/>
        <v>84.71784245475123</v>
      </c>
      <c r="L124" s="8">
        <f t="shared" si="16"/>
        <v>0.06169175405874813</v>
      </c>
      <c r="M124" s="10">
        <f t="shared" si="13"/>
        <v>1.1920296407946216</v>
      </c>
    </row>
    <row r="125" spans="1:13" ht="13.5">
      <c r="A125">
        <v>121</v>
      </c>
      <c r="B125" s="8">
        <f t="shared" si="7"/>
        <v>98.68075145110083</v>
      </c>
      <c r="D125" s="9">
        <f t="shared" si="9"/>
        <v>100.07897992060605</v>
      </c>
      <c r="F125" s="8">
        <f t="shared" si="12"/>
        <v>109.17751479174758</v>
      </c>
      <c r="G125" s="8">
        <f t="shared" si="10"/>
        <v>108.12783845768291</v>
      </c>
      <c r="H125" s="8">
        <f t="shared" si="11"/>
        <v>0.5487003167010672</v>
      </c>
      <c r="J125" s="8">
        <f t="shared" si="14"/>
        <v>101.05971770966309</v>
      </c>
      <c r="K125" s="8">
        <f t="shared" si="15"/>
        <v>84.5799614652181</v>
      </c>
      <c r="L125" s="8">
        <f t="shared" si="16"/>
        <v>0.04173447969956031</v>
      </c>
      <c r="M125" s="10">
        <f t="shared" si="13"/>
        <v>1.1828850624516667</v>
      </c>
    </row>
    <row r="126" spans="1:13" ht="13.5">
      <c r="A126">
        <v>122</v>
      </c>
      <c r="B126" s="8">
        <f t="shared" si="7"/>
        <v>97.96021507213446</v>
      </c>
      <c r="D126" s="9">
        <f t="shared" si="9"/>
        <v>99.79933422670501</v>
      </c>
      <c r="F126" s="8">
        <f t="shared" si="12"/>
        <v>108.67653877438399</v>
      </c>
      <c r="G126" s="8">
        <f t="shared" si="10"/>
        <v>107.60490640415904</v>
      </c>
      <c r="H126" s="8">
        <f t="shared" si="11"/>
        <v>0.4415370796785731</v>
      </c>
      <c r="J126" s="8">
        <f t="shared" si="14"/>
        <v>100.09774009256988</v>
      </c>
      <c r="K126" s="8">
        <f t="shared" si="15"/>
        <v>84.44099157318394</v>
      </c>
      <c r="L126" s="8">
        <f t="shared" si="16"/>
        <v>0.023664042526187416</v>
      </c>
      <c r="M126" s="10">
        <f t="shared" si="13"/>
        <v>1.1727660146524086</v>
      </c>
    </row>
    <row r="127" spans="1:13" ht="13.5">
      <c r="A127">
        <v>123</v>
      </c>
      <c r="B127" s="8">
        <f t="shared" si="7"/>
        <v>97.16289650954788</v>
      </c>
      <c r="D127" s="9">
        <f t="shared" si="9"/>
        <v>99.43151039579091</v>
      </c>
      <c r="F127" s="8">
        <f t="shared" si="12"/>
        <v>108.0464434838376</v>
      </c>
      <c r="G127" s="8">
        <f t="shared" si="10"/>
        <v>106.95808878640864</v>
      </c>
      <c r="H127" s="8">
        <f t="shared" si="11"/>
        <v>0.33270160993567577</v>
      </c>
      <c r="J127" s="8">
        <f t="shared" si="14"/>
        <v>99.05727754542455</v>
      </c>
      <c r="K127" s="8">
        <f t="shared" si="15"/>
        <v>84.30312458460857</v>
      </c>
      <c r="L127" s="8">
        <f t="shared" si="16"/>
        <v>0.00751093941603187</v>
      </c>
      <c r="M127" s="10">
        <f t="shared" si="13"/>
        <v>1.1617279794780133</v>
      </c>
    </row>
    <row r="128" spans="1:13" ht="13.5">
      <c r="A128">
        <v>124</v>
      </c>
      <c r="B128" s="8">
        <f t="shared" si="7"/>
        <v>96.29316740917996</v>
      </c>
      <c r="D128" s="9">
        <f t="shared" si="9"/>
        <v>98.97778761854232</v>
      </c>
      <c r="F128" s="8">
        <f t="shared" si="12"/>
        <v>107.29079039634432</v>
      </c>
      <c r="G128" s="8">
        <f t="shared" si="10"/>
        <v>106.19102809762789</v>
      </c>
      <c r="H128" s="8">
        <f t="shared" si="11"/>
        <v>0.2227253800640337</v>
      </c>
      <c r="J128" s="8">
        <f t="shared" si="14"/>
        <v>97.94602425583231</v>
      </c>
      <c r="K128" s="8">
        <f t="shared" si="15"/>
        <v>84.16835980407551</v>
      </c>
      <c r="L128" s="8">
        <f t="shared" si="16"/>
        <v>-0.006716632578877412</v>
      </c>
      <c r="M128" s="10">
        <f t="shared" si="13"/>
        <v>1.1498309162237614</v>
      </c>
    </row>
    <row r="129" spans="1:13" ht="13.5">
      <c r="A129">
        <v>125</v>
      </c>
      <c r="B129" s="8">
        <f t="shared" si="7"/>
        <v>95.35575219373081</v>
      </c>
      <c r="D129" s="9">
        <f t="shared" si="9"/>
        <v>98.44086357666987</v>
      </c>
      <c r="F129" s="8">
        <f t="shared" si="12"/>
        <v>106.41375347769193</v>
      </c>
      <c r="G129" s="8">
        <f t="shared" si="10"/>
        <v>105.30795334929583</v>
      </c>
      <c r="H129" s="8">
        <f t="shared" si="11"/>
        <v>0.11214536722442398</v>
      </c>
      <c r="J129" s="8">
        <f t="shared" si="14"/>
        <v>96.77165927877925</v>
      </c>
      <c r="K129" s="8">
        <f t="shared" si="15"/>
        <v>84.03850271101062</v>
      </c>
      <c r="L129" s="8">
        <f t="shared" si="16"/>
        <v>-0.019030678627478176</v>
      </c>
      <c r="M129" s="10">
        <f t="shared" si="13"/>
        <v>1.1371389692833886</v>
      </c>
    </row>
    <row r="130" spans="1:13" ht="13.5">
      <c r="A130">
        <v>126</v>
      </c>
      <c r="B130" s="8">
        <f t="shared" si="7"/>
        <v>94.35570504584948</v>
      </c>
      <c r="D130" s="9">
        <f t="shared" si="9"/>
        <v>97.82384130008207</v>
      </c>
      <c r="F130" s="8">
        <f t="shared" si="12"/>
        <v>105.42009871652026</v>
      </c>
      <c r="G130" s="8">
        <f t="shared" si="10"/>
        <v>104.31365934945318</v>
      </c>
      <c r="H130" s="8">
        <f t="shared" si="11"/>
        <v>0.0015014305177161874</v>
      </c>
      <c r="J130" s="8">
        <f t="shared" si="14"/>
        <v>95.54181582663867</v>
      </c>
      <c r="K130" s="8">
        <f t="shared" si="15"/>
        <v>83.91516545132063</v>
      </c>
      <c r="L130" s="8">
        <f t="shared" si="16"/>
        <v>-0.02946133673372934</v>
      </c>
      <c r="M130" s="10">
        <f t="shared" si="13"/>
        <v>1.1237201556440495</v>
      </c>
    </row>
    <row r="131" spans="1:13" ht="13.5">
      <c r="A131">
        <v>127</v>
      </c>
      <c r="B131" s="8">
        <f t="shared" si="7"/>
        <v>93.29838528466409</v>
      </c>
      <c r="D131" s="9">
        <f t="shared" si="9"/>
        <v>97.13021404923555</v>
      </c>
      <c r="F131" s="8">
        <f t="shared" si="12"/>
        <v>104.3151607799709</v>
      </c>
      <c r="G131" s="8">
        <f t="shared" si="10"/>
        <v>103.21348323044022</v>
      </c>
      <c r="H131" s="8">
        <f t="shared" si="11"/>
        <v>-0.10866632443535115</v>
      </c>
      <c r="J131" s="8">
        <f t="shared" si="14"/>
        <v>94.26405648395428</v>
      </c>
      <c r="K131" s="8">
        <f t="shared" si="15"/>
        <v>83.79976891137461</v>
      </c>
      <c r="L131" s="8">
        <f t="shared" si="16"/>
        <v>-0.03805485705495831</v>
      </c>
      <c r="M131" s="10">
        <f t="shared" si="13"/>
        <v>1.109646033514391</v>
      </c>
    </row>
    <row r="132" spans="1:13" ht="13.5">
      <c r="A132">
        <v>128</v>
      </c>
      <c r="B132" s="8">
        <f t="shared" si="7"/>
        <v>92.18943125571782</v>
      </c>
      <c r="D132" s="9">
        <f t="shared" si="9"/>
        <v>96.36384829632127</v>
      </c>
      <c r="F132" s="8">
        <f t="shared" si="12"/>
        <v>103.10481690600487</v>
      </c>
      <c r="G132" s="8">
        <f t="shared" si="10"/>
        <v>102.01327834097617</v>
      </c>
      <c r="H132" s="8">
        <f t="shared" si="11"/>
        <v>-0.2178201809382207</v>
      </c>
      <c r="J132" s="8">
        <f t="shared" si="14"/>
        <v>92.94585376074242</v>
      </c>
      <c r="K132" s="8">
        <f t="shared" si="15"/>
        <v>83.69354614471798</v>
      </c>
      <c r="L132" s="8">
        <f t="shared" si="16"/>
        <v>-0.044871648015125346</v>
      </c>
      <c r="M132" s="10">
        <f t="shared" si="13"/>
        <v>1.0949913537001532</v>
      </c>
    </row>
    <row r="133" spans="1:13" ht="13.5">
      <c r="A133">
        <v>129</v>
      </c>
      <c r="B133" s="8">
        <f aca="true" t="shared" si="17" ref="B133:B196">70+20*SIN(2*PI()*A133/90)+0.1*A133</f>
        <v>91.03473286151603</v>
      </c>
      <c r="D133" s="9">
        <f t="shared" si="9"/>
        <v>95.52896488820059</v>
      </c>
      <c r="F133" s="8">
        <f t="shared" si="12"/>
        <v>101.79545816003795</v>
      </c>
      <c r="G133" s="8">
        <f t="shared" si="10"/>
        <v>100.71938563018576</v>
      </c>
      <c r="H133" s="8">
        <f t="shared" si="11"/>
        <v>-0.32542743392344026</v>
      </c>
      <c r="J133" s="8">
        <f t="shared" si="14"/>
        <v>91.59457532236814</v>
      </c>
      <c r="K133" s="8">
        <f t="shared" si="15"/>
        <v>83.59754692761655</v>
      </c>
      <c r="L133" s="8">
        <f t="shared" si="16"/>
        <v>-0.04998440492375645</v>
      </c>
      <c r="M133" s="10">
        <f t="shared" si="13"/>
        <v>1.0798336954257577</v>
      </c>
    </row>
    <row r="134" spans="1:13" ht="13.5">
      <c r="A134">
        <v>130</v>
      </c>
      <c r="B134" s="8">
        <f t="shared" si="17"/>
        <v>89.84040286651337</v>
      </c>
      <c r="D134" s="9">
        <f aca="true" t="shared" si="18" ref="D134:D197">B133*$E$3+(1-$E$3)*D133</f>
        <v>94.63011848286368</v>
      </c>
      <c r="F134" s="8">
        <f t="shared" si="12"/>
        <v>100.39395819626232</v>
      </c>
      <c r="G134" s="8">
        <f aca="true" t="shared" si="19" ref="G134:G197">$G$2*B134+(1-$G$2)*(G133+H133)</f>
        <v>99.33860266328742</v>
      </c>
      <c r="H134" s="8">
        <f aca="true" t="shared" si="20" ref="H134:H197">$G$3*(G134-G133)+(1-$G$3)*H133</f>
        <v>-0.43096298722092996</v>
      </c>
      <c r="J134" s="8">
        <f t="shared" si="14"/>
        <v>90.2174731826939</v>
      </c>
      <c r="K134" s="8">
        <f t="shared" si="15"/>
        <v>83.51264322745521</v>
      </c>
      <c r="L134" s="8">
        <f t="shared" si="16"/>
        <v>-0.0534763344475142</v>
      </c>
      <c r="M134" s="10">
        <f t="shared" si="13"/>
        <v>1.0642530883761259</v>
      </c>
    </row>
    <row r="135" spans="1:13" ht="13.5">
      <c r="A135">
        <v>131</v>
      </c>
      <c r="B135" s="8">
        <f t="shared" si="17"/>
        <v>88.61274711633996</v>
      </c>
      <c r="D135" s="9">
        <f t="shared" si="18"/>
        <v>93.67217535959362</v>
      </c>
      <c r="F135" s="8">
        <f aca="true" t="shared" si="21" ref="F135:F198">G134+H134</f>
        <v>98.90763967606648</v>
      </c>
      <c r="G135" s="8">
        <f t="shared" si="19"/>
        <v>97.87815042009383</v>
      </c>
      <c r="H135" s="8">
        <f t="shared" si="20"/>
        <v>-0.5339119128181956</v>
      </c>
      <c r="J135" s="8">
        <f t="shared" si="14"/>
        <v>88.82167611918197</v>
      </c>
      <c r="K135" s="8">
        <f t="shared" si="15"/>
        <v>83.43953537818065</v>
      </c>
      <c r="L135" s="8">
        <f t="shared" si="16"/>
        <v>-0.05543948593021916</v>
      </c>
      <c r="M135" s="10">
        <f t="shared" si="13"/>
        <v>1.0483316228000967</v>
      </c>
    </row>
    <row r="136" spans="1:13" ht="13.5">
      <c r="A136">
        <v>132</v>
      </c>
      <c r="B136" s="8">
        <f t="shared" si="17"/>
        <v>87.35823381635518</v>
      </c>
      <c r="D136" s="9">
        <f t="shared" si="18"/>
        <v>92.66028971094289</v>
      </c>
      <c r="F136" s="8">
        <f t="shared" si="21"/>
        <v>97.34423850727563</v>
      </c>
      <c r="G136" s="8">
        <f t="shared" si="19"/>
        <v>96.34563803818358</v>
      </c>
      <c r="H136" s="8">
        <f t="shared" si="20"/>
        <v>-0.6337719597274012</v>
      </c>
      <c r="J136" s="8">
        <f t="shared" si="14"/>
        <v>87.41418456244178</v>
      </c>
      <c r="K136" s="8">
        <f t="shared" si="15"/>
        <v>83.3787587694479</v>
      </c>
      <c r="L136" s="8">
        <f t="shared" si="16"/>
        <v>-0.05597319821047244</v>
      </c>
      <c r="M136" s="10">
        <f t="shared" si="13"/>
        <v>1.0321530495749869</v>
      </c>
    </row>
    <row r="137" spans="1:13" ht="13.5">
      <c r="A137">
        <v>133</v>
      </c>
      <c r="B137" s="8">
        <f t="shared" si="17"/>
        <v>86.08346201920132</v>
      </c>
      <c r="D137" s="9">
        <f t="shared" si="18"/>
        <v>91.59987853202536</v>
      </c>
      <c r="F137" s="8">
        <f t="shared" si="21"/>
        <v>95.71186607845618</v>
      </c>
      <c r="G137" s="8">
        <f t="shared" si="19"/>
        <v>94.74902567253069</v>
      </c>
      <c r="H137" s="8">
        <f t="shared" si="20"/>
        <v>-0.7300560003199499</v>
      </c>
      <c r="J137" s="8">
        <f t="shared" si="14"/>
        <v>86.00186722643544</v>
      </c>
      <c r="K137" s="8">
        <f t="shared" si="15"/>
        <v>83.33069087101826</v>
      </c>
      <c r="L137" s="8">
        <f t="shared" si="16"/>
        <v>-0.05518266823238881</v>
      </c>
      <c r="M137" s="10">
        <f t="shared" si="13"/>
        <v>1.015802372180735</v>
      </c>
    </row>
    <row r="138" spans="1:13" ht="13.5">
      <c r="A138">
        <v>134</v>
      </c>
      <c r="B138" s="8">
        <f t="shared" si="17"/>
        <v>84.79512947488254</v>
      </c>
      <c r="D138" s="9">
        <f t="shared" si="18"/>
        <v>90.49659522946055</v>
      </c>
      <c r="F138" s="8">
        <f t="shared" si="21"/>
        <v>94.01896967221074</v>
      </c>
      <c r="G138" s="8">
        <f t="shared" si="19"/>
        <v>93.09658565247793</v>
      </c>
      <c r="H138" s="8">
        <f t="shared" si="20"/>
        <v>-0.8222944022932315</v>
      </c>
      <c r="J138" s="8">
        <f t="shared" si="14"/>
        <v>84.59145877694614</v>
      </c>
      <c r="K138" s="8">
        <f t="shared" si="15"/>
        <v>83.29555843140457</v>
      </c>
      <c r="L138" s="8">
        <f t="shared" si="16"/>
        <v>-0.05317764537051895</v>
      </c>
      <c r="M138" s="10">
        <f t="shared" si="13"/>
        <v>0.9993654325714915</v>
      </c>
    </row>
    <row r="139" spans="1:13" ht="13.5">
      <c r="A139">
        <v>135</v>
      </c>
      <c r="B139" s="8">
        <f t="shared" si="17"/>
        <v>83.50000000000001</v>
      </c>
      <c r="D139" s="9">
        <f t="shared" si="18"/>
        <v>89.35630207854496</v>
      </c>
      <c r="F139" s="8">
        <f t="shared" si="21"/>
        <v>92.27429125018469</v>
      </c>
      <c r="G139" s="8">
        <f t="shared" si="19"/>
        <v>91.39686212516622</v>
      </c>
      <c r="H139" s="8">
        <f t="shared" si="20"/>
        <v>-0.9100373147950788</v>
      </c>
      <c r="J139" s="8">
        <f t="shared" si="14"/>
        <v>83.18955788251573</v>
      </c>
      <c r="K139" s="8">
        <f t="shared" si="15"/>
        <v>83.2734447099368</v>
      </c>
      <c r="L139" s="8">
        <f t="shared" si="16"/>
        <v>-0.0500712529802446</v>
      </c>
      <c r="M139" s="10">
        <f t="shared" si="13"/>
        <v>0.9829284929622482</v>
      </c>
    </row>
    <row r="140" spans="1:13" ht="13.5">
      <c r="A140">
        <v>136</v>
      </c>
      <c r="B140" s="8">
        <f t="shared" si="17"/>
        <v>82.20487052511749</v>
      </c>
      <c r="D140" s="9">
        <f t="shared" si="18"/>
        <v>88.18504166283597</v>
      </c>
      <c r="F140" s="8">
        <f t="shared" si="21"/>
        <v>90.48682481037115</v>
      </c>
      <c r="G140" s="8">
        <f t="shared" si="19"/>
        <v>89.65862938184577</v>
      </c>
      <c r="H140" s="8">
        <f t="shared" si="20"/>
        <v>-0.9928568576476161</v>
      </c>
      <c r="J140" s="8">
        <f t="shared" si="14"/>
        <v>81.80262505128067</v>
      </c>
      <c r="K140" s="8">
        <f t="shared" si="15"/>
        <v>83.26429662448265</v>
      </c>
      <c r="L140" s="8">
        <f t="shared" si="16"/>
        <v>-0.04597893622763444</v>
      </c>
      <c r="M140" s="10">
        <f t="shared" si="13"/>
        <v>0.9665778155679962</v>
      </c>
    </row>
    <row r="141" spans="1:13" ht="13.5">
      <c r="A141">
        <v>137</v>
      </c>
      <c r="B141" s="8">
        <f t="shared" si="17"/>
        <v>80.9165379807987</v>
      </c>
      <c r="D141" s="9">
        <f t="shared" si="18"/>
        <v>86.98900743529228</v>
      </c>
      <c r="F141" s="8">
        <f t="shared" si="21"/>
        <v>88.66577252419816</v>
      </c>
      <c r="G141" s="8">
        <f t="shared" si="19"/>
        <v>87.89084906985822</v>
      </c>
      <c r="H141" s="8">
        <f t="shared" si="20"/>
        <v>-1.0703492030816095</v>
      </c>
      <c r="J141" s="8">
        <f t="shared" si="14"/>
        <v>80.43697972635707</v>
      </c>
      <c r="K141" s="8">
        <f t="shared" si="15"/>
        <v>83.26793172312294</v>
      </c>
      <c r="L141" s="8">
        <f t="shared" si="16"/>
        <v>-0.041017532740842196</v>
      </c>
      <c r="M141" s="10">
        <f t="shared" si="13"/>
        <v>0.9503992423428864</v>
      </c>
    </row>
    <row r="142" spans="1:13" ht="13.5">
      <c r="A142">
        <v>138</v>
      </c>
      <c r="B142" s="8">
        <f t="shared" si="17"/>
        <v>79.64176618364483</v>
      </c>
      <c r="D142" s="9">
        <f t="shared" si="18"/>
        <v>85.77451354439356</v>
      </c>
      <c r="F142" s="8">
        <f t="shared" si="21"/>
        <v>86.82049986677661</v>
      </c>
      <c r="G142" s="8">
        <f t="shared" si="19"/>
        <v>86.10262649846345</v>
      </c>
      <c r="H142" s="8">
        <f t="shared" si="20"/>
        <v>-1.1421365399129255</v>
      </c>
      <c r="J142" s="8">
        <f t="shared" si="14"/>
        <v>79.09879618907557</v>
      </c>
      <c r="K142" s="8">
        <f t="shared" si="15"/>
        <v>83.28404491717338</v>
      </c>
      <c r="L142" s="8">
        <f t="shared" si="16"/>
        <v>-0.03530446006171464</v>
      </c>
      <c r="M142" s="10">
        <f t="shared" si="13"/>
        <v>0.9344777767668571</v>
      </c>
    </row>
    <row r="143" spans="1:13" ht="13.5">
      <c r="A143">
        <v>139</v>
      </c>
      <c r="B143" s="8">
        <f t="shared" si="17"/>
        <v>78.38725288366003</v>
      </c>
      <c r="D143" s="9">
        <f t="shared" si="18"/>
        <v>84.54796407224381</v>
      </c>
      <c r="F143" s="8">
        <f t="shared" si="21"/>
        <v>84.96048995855053</v>
      </c>
      <c r="G143" s="8">
        <f t="shared" si="19"/>
        <v>84.30316625106148</v>
      </c>
      <c r="H143" s="8">
        <f t="shared" si="20"/>
        <v>-1.2078689106618297</v>
      </c>
      <c r="J143" s="8">
        <f t="shared" si="14"/>
        <v>77.79409790100281</v>
      </c>
      <c r="K143" s="8">
        <f t="shared" si="15"/>
        <v>83.31221494493838</v>
      </c>
      <c r="L143" s="8">
        <f t="shared" si="16"/>
        <v>-0.028957011279043144</v>
      </c>
      <c r="M143" s="10">
        <f t="shared" si="13"/>
        <v>0.9188971697172252</v>
      </c>
    </row>
    <row r="144" spans="1:13" ht="13.5">
      <c r="A144">
        <v>140</v>
      </c>
      <c r="B144" s="8">
        <f t="shared" si="17"/>
        <v>77.15959713348664</v>
      </c>
      <c r="D144" s="9">
        <f t="shared" si="18"/>
        <v>83.31582183452707</v>
      </c>
      <c r="F144" s="8">
        <f t="shared" si="21"/>
        <v>83.09529734039965</v>
      </c>
      <c r="G144" s="8">
        <f t="shared" si="19"/>
        <v>82.50172731970835</v>
      </c>
      <c r="H144" s="8">
        <f t="shared" si="20"/>
        <v>-1.26722591273096</v>
      </c>
      <c r="J144" s="8">
        <f t="shared" si="14"/>
        <v>76.5287500000692</v>
      </c>
      <c r="K144" s="8">
        <f t="shared" si="15"/>
        <v>83.3519105701248</v>
      </c>
      <c r="L144" s="8">
        <f t="shared" si="16"/>
        <v>-0.022091747632496297</v>
      </c>
      <c r="M144" s="10">
        <f t="shared" si="13"/>
        <v>0.90373951144283</v>
      </c>
    </row>
    <row r="145" spans="1:13" ht="13.5">
      <c r="A145">
        <v>141</v>
      </c>
      <c r="B145" s="8">
        <f t="shared" si="17"/>
        <v>75.96526713848402</v>
      </c>
      <c r="D145" s="9">
        <f t="shared" si="18"/>
        <v>82.084576894319</v>
      </c>
      <c r="F145" s="8">
        <f t="shared" si="21"/>
        <v>81.23450140697739</v>
      </c>
      <c r="G145" s="8">
        <f t="shared" si="19"/>
        <v>80.70757798012805</v>
      </c>
      <c r="H145" s="8">
        <f t="shared" si="20"/>
        <v>-1.3199182554158941</v>
      </c>
      <c r="J145" s="8">
        <f t="shared" si="14"/>
        <v>75.30844975125873</v>
      </c>
      <c r="K145" s="8">
        <f t="shared" si="15"/>
        <v>83.40249655528022</v>
      </c>
      <c r="L145" s="8">
        <f t="shared" si="16"/>
        <v>-0.014823974353704469</v>
      </c>
      <c r="M145" s="10">
        <f t="shared" si="13"/>
        <v>0.889084831628592</v>
      </c>
    </row>
    <row r="146" spans="1:13" ht="13.5">
      <c r="A146">
        <v>142</v>
      </c>
      <c r="B146" s="8">
        <f t="shared" si="17"/>
        <v>74.8105687442822</v>
      </c>
      <c r="D146" s="9">
        <f t="shared" si="18"/>
        <v>80.86071494315202</v>
      </c>
      <c r="F146" s="8">
        <f t="shared" si="21"/>
        <v>79.38765972471215</v>
      </c>
      <c r="G146" s="8">
        <f t="shared" si="19"/>
        <v>78.92995062666915</v>
      </c>
      <c r="H146" s="8">
        <f t="shared" si="20"/>
        <v>-1.3656891652201946</v>
      </c>
      <c r="J146" s="8">
        <f t="shared" si="14"/>
        <v>74.13871483651322</v>
      </c>
      <c r="K146" s="8">
        <f t="shared" si="15"/>
        <v>83.4632394879154</v>
      </c>
      <c r="L146" s="8">
        <f t="shared" si="16"/>
        <v>-0.007267283654816106</v>
      </c>
      <c r="M146" s="10">
        <f t="shared" si="13"/>
        <v>0.8750107094989332</v>
      </c>
    </row>
    <row r="147" spans="1:13" ht="13.5">
      <c r="A147">
        <v>143</v>
      </c>
      <c r="B147" s="8">
        <f t="shared" si="17"/>
        <v>73.7016147153359</v>
      </c>
      <c r="D147" s="9">
        <f t="shared" si="18"/>
        <v>79.65068570337806</v>
      </c>
      <c r="F147" s="8">
        <f t="shared" si="21"/>
        <v>77.56426146144896</v>
      </c>
      <c r="G147" s="8">
        <f t="shared" si="19"/>
        <v>77.17799678683767</v>
      </c>
      <c r="H147" s="8">
        <f t="shared" si="20"/>
        <v>-1.4043156326813238</v>
      </c>
      <c r="J147" s="8">
        <f t="shared" si="14"/>
        <v>73.0248694503733</v>
      </c>
      <c r="K147" s="8">
        <f t="shared" si="15"/>
        <v>83.53331357364225</v>
      </c>
      <c r="L147" s="8">
        <f t="shared" si="16"/>
        <v>0.0004668532833499309</v>
      </c>
      <c r="M147" s="10">
        <f t="shared" si="13"/>
        <v>0.8615918958595943</v>
      </c>
    </row>
    <row r="148" spans="1:13" ht="13.5">
      <c r="A148">
        <v>144</v>
      </c>
      <c r="B148" s="8">
        <f t="shared" si="17"/>
        <v>72.64429495415055</v>
      </c>
      <c r="D148" s="9">
        <f t="shared" si="18"/>
        <v>78.46087150576963</v>
      </c>
      <c r="F148" s="8">
        <f t="shared" si="21"/>
        <v>75.77368115415635</v>
      </c>
      <c r="G148" s="8">
        <f t="shared" si="19"/>
        <v>75.46074253415577</v>
      </c>
      <c r="H148" s="8">
        <f t="shared" si="20"/>
        <v>-1.435609494681381</v>
      </c>
      <c r="J148" s="8">
        <f t="shared" si="14"/>
        <v>71.9720282463539</v>
      </c>
      <c r="K148" s="8">
        <f t="shared" si="15"/>
        <v>83.61180654474627</v>
      </c>
      <c r="L148" s="8">
        <f t="shared" si="16"/>
        <v>0.008269465065417569</v>
      </c>
      <c r="M148" s="10">
        <f t="shared" si="13"/>
        <v>0.8488999489192218</v>
      </c>
    </row>
    <row r="149" spans="1:13" ht="13.5">
      <c r="A149">
        <v>145</v>
      </c>
      <c r="B149" s="8">
        <f t="shared" si="17"/>
        <v>71.64424780626923</v>
      </c>
      <c r="D149" s="9">
        <f t="shared" si="18"/>
        <v>77.29755619544582</v>
      </c>
      <c r="F149" s="8">
        <f t="shared" si="21"/>
        <v>74.02513303947438</v>
      </c>
      <c r="G149" s="8">
        <f t="shared" si="19"/>
        <v>73.78704451615388</v>
      </c>
      <c r="H149" s="8">
        <f t="shared" si="20"/>
        <v>-1.4594183470134316</v>
      </c>
      <c r="J149" s="8">
        <f t="shared" si="14"/>
        <v>70.98507825335058</v>
      </c>
      <c r="K149" s="8">
        <f t="shared" si="15"/>
        <v>83.69772586168855</v>
      </c>
      <c r="L149" s="8">
        <f t="shared" si="16"/>
        <v>0.016034450253103905</v>
      </c>
      <c r="M149" s="10">
        <f t="shared" si="13"/>
        <v>0.8370028856649695</v>
      </c>
    </row>
    <row r="150" spans="1:13" ht="13.5">
      <c r="A150">
        <v>146</v>
      </c>
      <c r="B150" s="8">
        <f t="shared" si="17"/>
        <v>70.70683259082006</v>
      </c>
      <c r="D150" s="9">
        <f t="shared" si="18"/>
        <v>76.1668945176105</v>
      </c>
      <c r="F150" s="8">
        <f t="shared" si="21"/>
        <v>72.32762616914046</v>
      </c>
      <c r="G150" s="8">
        <f t="shared" si="19"/>
        <v>72.16554681130842</v>
      </c>
      <c r="H150" s="8">
        <f t="shared" si="20"/>
        <v>-1.4756262827966353</v>
      </c>
      <c r="J150" s="8">
        <f t="shared" si="14"/>
        <v>70.06865895096077</v>
      </c>
      <c r="K150" s="8">
        <f t="shared" si="15"/>
        <v>83.79000540628829</v>
      </c>
      <c r="L150" s="8">
        <f t="shared" si="16"/>
        <v>0.023658959687766892</v>
      </c>
      <c r="M150" s="10">
        <f t="shared" si="13"/>
        <v>0.8259648504905741</v>
      </c>
    </row>
    <row r="151" spans="1:13" ht="13.5">
      <c r="A151">
        <v>147</v>
      </c>
      <c r="B151" s="8">
        <f t="shared" si="17"/>
        <v>69.83710349045211</v>
      </c>
      <c r="D151" s="9">
        <f t="shared" si="18"/>
        <v>75.07488213225241</v>
      </c>
      <c r="F151" s="8">
        <f t="shared" si="21"/>
        <v>70.68992052851178</v>
      </c>
      <c r="G151" s="8">
        <f t="shared" si="19"/>
        <v>70.6046388247058</v>
      </c>
      <c r="H151" s="8">
        <f t="shared" si="20"/>
        <v>-1.4841544531772333</v>
      </c>
      <c r="J151" s="8">
        <f t="shared" si="14"/>
        <v>69.22714075711058</v>
      </c>
      <c r="K151" s="8">
        <f t="shared" si="15"/>
        <v>83.88751287574972</v>
      </c>
      <c r="L151" s="8">
        <f t="shared" si="16"/>
        <v>0.031043810665133557</v>
      </c>
      <c r="M151" s="10">
        <f t="shared" si="13"/>
        <v>0.8158458026913162</v>
      </c>
    </row>
    <row r="152" spans="1:13" ht="13.5">
      <c r="A152">
        <v>148</v>
      </c>
      <c r="B152" s="8">
        <f t="shared" si="17"/>
        <v>69.03978492786557</v>
      </c>
      <c r="D152" s="9">
        <f t="shared" si="18"/>
        <v>74.02732640389235</v>
      </c>
      <c r="F152" s="8">
        <f t="shared" si="21"/>
        <v>69.12048437152856</v>
      </c>
      <c r="G152" s="8">
        <f t="shared" si="19"/>
        <v>69.11241442716226</v>
      </c>
      <c r="H152" s="8">
        <f t="shared" si="20"/>
        <v>-1.4849614476138637</v>
      </c>
      <c r="J152" s="8">
        <f t="shared" si="14"/>
        <v>68.46460224052485</v>
      </c>
      <c r="K152" s="8">
        <f t="shared" si="15"/>
        <v>83.98905808330179</v>
      </c>
      <c r="L152" s="8">
        <f t="shared" si="16"/>
        <v>0.03809395035382662</v>
      </c>
      <c r="M152" s="10">
        <f t="shared" si="13"/>
        <v>0.8067012243483613</v>
      </c>
    </row>
    <row r="153" spans="1:13" ht="13.5">
      <c r="A153">
        <v>149</v>
      </c>
      <c r="B153" s="8">
        <f t="shared" si="17"/>
        <v>68.31924854889918</v>
      </c>
      <c r="D153" s="9">
        <f t="shared" si="18"/>
        <v>73.029818108687</v>
      </c>
      <c r="F153" s="8">
        <f t="shared" si="21"/>
        <v>67.6274529795484</v>
      </c>
      <c r="G153" s="8">
        <f t="shared" si="19"/>
        <v>67.69663253648348</v>
      </c>
      <c r="H153" s="8">
        <f t="shared" si="20"/>
        <v>-1.478043491920356</v>
      </c>
      <c r="J153" s="8">
        <f t="shared" si="14"/>
        <v>67.78480642405589</v>
      </c>
      <c r="K153" s="8">
        <f t="shared" si="15"/>
        <v>84.0934023514576</v>
      </c>
      <c r="L153" s="8">
        <f t="shared" si="16"/>
        <v>0.044718982134025295</v>
      </c>
      <c r="M153" s="10">
        <f t="shared" si="13"/>
        <v>0.7985818500256361</v>
      </c>
    </row>
    <row r="154" spans="1:13" ht="13.5">
      <c r="A154">
        <v>150</v>
      </c>
      <c r="B154" s="8">
        <f t="shared" si="17"/>
        <v>67.67949192431122</v>
      </c>
      <c r="D154" s="9">
        <f t="shared" si="18"/>
        <v>72.08770419672943</v>
      </c>
      <c r="F154" s="8">
        <f t="shared" si="21"/>
        <v>66.21858904456312</v>
      </c>
      <c r="G154" s="8">
        <f t="shared" si="19"/>
        <v>66.36467933253793</v>
      </c>
      <c r="H154" s="8">
        <f t="shared" si="20"/>
        <v>-1.463434463122875</v>
      </c>
      <c r="J154" s="8">
        <f t="shared" si="14"/>
        <v>67.19117659226104</v>
      </c>
      <c r="K154" s="8">
        <f t="shared" si="15"/>
        <v>84.19926914605875</v>
      </c>
      <c r="L154" s="8">
        <f t="shared" si="16"/>
        <v>0.050833763380738306</v>
      </c>
      <c r="M154" s="10">
        <f t="shared" si="13"/>
        <v>0.7915334195961357</v>
      </c>
    </row>
    <row r="155" spans="1:13" ht="13.5">
      <c r="A155">
        <v>151</v>
      </c>
      <c r="B155" s="8">
        <f t="shared" si="17"/>
        <v>67.12411907401668</v>
      </c>
      <c r="D155" s="9">
        <f t="shared" si="18"/>
        <v>71.2060617422458</v>
      </c>
      <c r="F155" s="8">
        <f t="shared" si="21"/>
        <v>64.90124486941505</v>
      </c>
      <c r="G155" s="8">
        <f t="shared" si="19"/>
        <v>65.12353228987521</v>
      </c>
      <c r="H155" s="8">
        <f t="shared" si="20"/>
        <v>-1.4412057210768594</v>
      </c>
      <c r="J155" s="8">
        <f t="shared" si="14"/>
        <v>66.68677205723498</v>
      </c>
      <c r="K155" s="8">
        <f t="shared" si="15"/>
        <v>84.30535604290856</v>
      </c>
      <c r="L155" s="8">
        <f t="shared" si="16"/>
        <v>0.05635907672764476</v>
      </c>
      <c r="M155" s="10">
        <f t="shared" si="13"/>
        <v>0.7855964554018564</v>
      </c>
    </row>
    <row r="156" spans="1:13" ht="13.5">
      <c r="A156">
        <v>152</v>
      </c>
      <c r="B156" s="8">
        <f t="shared" si="17"/>
        <v>66.65632290866427</v>
      </c>
      <c r="D156" s="9">
        <f t="shared" si="18"/>
        <v>70.38967320859997</v>
      </c>
      <c r="F156" s="8">
        <f t="shared" si="21"/>
        <v>63.68232656879835</v>
      </c>
      <c r="G156" s="8">
        <f t="shared" si="19"/>
        <v>63.979726202784946</v>
      </c>
      <c r="H156" s="8">
        <f t="shared" si="20"/>
        <v>-1.4114657576782004</v>
      </c>
      <c r="J156" s="8">
        <f t="shared" si="14"/>
        <v>66.2742643696074</v>
      </c>
      <c r="K156" s="8">
        <f t="shared" si="15"/>
        <v>84.41034804515792</v>
      </c>
      <c r="L156" s="8">
        <f t="shared" si="16"/>
        <v>0.06122236927981638</v>
      </c>
      <c r="M156" s="10">
        <f t="shared" si="13"/>
        <v>0.7808060648330217</v>
      </c>
    </row>
    <row r="157" spans="1:13" ht="13.5">
      <c r="A157">
        <v>153</v>
      </c>
      <c r="B157" s="8">
        <f t="shared" si="17"/>
        <v>66.27886967409692</v>
      </c>
      <c r="D157" s="9">
        <f t="shared" si="18"/>
        <v>69.64300314861283</v>
      </c>
      <c r="F157" s="8">
        <f t="shared" si="21"/>
        <v>62.568260445106745</v>
      </c>
      <c r="G157" s="8">
        <f t="shared" si="19"/>
        <v>62.939321368005764</v>
      </c>
      <c r="H157" s="8">
        <f t="shared" si="20"/>
        <v>-1.3743596653882983</v>
      </c>
      <c r="J157" s="8">
        <f t="shared" si="14"/>
        <v>65.95591448556263</v>
      </c>
      <c r="K157" s="8">
        <f t="shared" si="15"/>
        <v>84.51293218185732</v>
      </c>
      <c r="L157" s="8">
        <f t="shared" si="16"/>
        <v>0.06535854602177532</v>
      </c>
      <c r="M157" s="10">
        <f t="shared" si="13"/>
        <v>0.7771917692884056</v>
      </c>
    </row>
    <row r="158" spans="1:13" ht="13.5">
      <c r="A158">
        <v>154</v>
      </c>
      <c r="B158" s="8">
        <f t="shared" si="17"/>
        <v>65.99408547448007</v>
      </c>
      <c r="D158" s="9">
        <f t="shared" si="18"/>
        <v>68.97017645370966</v>
      </c>
      <c r="F158" s="8">
        <f t="shared" si="21"/>
        <v>61.56496170261747</v>
      </c>
      <c r="G158" s="8">
        <f t="shared" si="19"/>
        <v>62.00787407980373</v>
      </c>
      <c r="H158" s="8">
        <f t="shared" si="20"/>
        <v>-1.3300684276696721</v>
      </c>
      <c r="J158" s="8">
        <f t="shared" si="14"/>
        <v>65.7335514141895</v>
      </c>
      <c r="K158" s="8">
        <f t="shared" si="15"/>
        <v>84.61181322137246</v>
      </c>
      <c r="L158" s="8">
        <f t="shared" si="16"/>
        <v>0.06871079537111126</v>
      </c>
      <c r="M158" s="10">
        <f aca="true" t="shared" si="22" ref="M158:M221">(B69/$K$94+B159/AVERAGE($B$95:$B$184))/2</f>
        <v>0.7747773603500436</v>
      </c>
    </row>
    <row r="159" spans="1:13" ht="13.5">
      <c r="A159">
        <v>155</v>
      </c>
      <c r="B159" s="8">
        <f t="shared" si="17"/>
        <v>65.80384493975583</v>
      </c>
      <c r="D159" s="9">
        <f t="shared" si="18"/>
        <v>68.37495825786374</v>
      </c>
      <c r="F159" s="8">
        <f t="shared" si="21"/>
        <v>60.677805652134055</v>
      </c>
      <c r="G159" s="8">
        <f t="shared" si="19"/>
        <v>61.19040958089624</v>
      </c>
      <c r="H159" s="8">
        <f t="shared" si="20"/>
        <v>-1.2788080347934538</v>
      </c>
      <c r="J159" s="8">
        <f aca="true" t="shared" si="23" ref="J159:J222">(K158+L158)*M69</f>
        <v>65.60855287075105</v>
      </c>
      <c r="K159" s="8">
        <f aca="true" t="shared" si="24" ref="K159:K222">$K$1*B159/M69+(1-$K$1)*(K158+L158)</f>
        <v>84.70573023455518</v>
      </c>
      <c r="L159" s="8">
        <f aca="true" t="shared" si="25" ref="L159:L222">$K$2*(K159-K158)+(1-$K$2)*L158</f>
        <v>0.07123141715227196</v>
      </c>
      <c r="M159" s="10">
        <f t="shared" si="22"/>
        <v>0.7735807838730386</v>
      </c>
    </row>
    <row r="160" spans="1:13" ht="13.5">
      <c r="A160">
        <v>156</v>
      </c>
      <c r="B160" s="8">
        <f t="shared" si="17"/>
        <v>65.70956209263454</v>
      </c>
      <c r="D160" s="9">
        <f t="shared" si="18"/>
        <v>67.86073559424216</v>
      </c>
      <c r="F160" s="8">
        <f t="shared" si="21"/>
        <v>59.91160154610278</v>
      </c>
      <c r="G160" s="8">
        <f t="shared" si="19"/>
        <v>60.49139760075596</v>
      </c>
      <c r="H160" s="8">
        <f t="shared" si="20"/>
        <v>-1.2208284293281362</v>
      </c>
      <c r="J160" s="8">
        <f t="shared" si="23"/>
        <v>65.58182844890239</v>
      </c>
      <c r="K160" s="8">
        <f t="shared" si="24"/>
        <v>84.79347364972952</v>
      </c>
      <c r="L160" s="8">
        <f t="shared" si="25"/>
        <v>0.0728826169544792</v>
      </c>
      <c r="M160" s="10">
        <f t="shared" si="22"/>
        <v>0.7736140525551571</v>
      </c>
    </row>
    <row r="161" spans="1:13" ht="13.5">
      <c r="A161">
        <v>157</v>
      </c>
      <c r="B161" s="8">
        <f t="shared" si="17"/>
        <v>65.71218345961809</v>
      </c>
      <c r="D161" s="9">
        <f t="shared" si="18"/>
        <v>67.43050089392064</v>
      </c>
      <c r="F161" s="8">
        <f t="shared" si="21"/>
        <v>59.27056917142782</v>
      </c>
      <c r="G161" s="8">
        <f t="shared" si="19"/>
        <v>59.914730600246855</v>
      </c>
      <c r="H161" s="8">
        <f t="shared" si="20"/>
        <v>-1.156412286446233</v>
      </c>
      <c r="J161" s="8">
        <f t="shared" si="23"/>
        <v>65.65380579705916</v>
      </c>
      <c r="K161" s="8">
        <f t="shared" si="24"/>
        <v>84.87390236313429</v>
      </c>
      <c r="L161" s="8">
        <f t="shared" si="25"/>
        <v>0.07363722659950842</v>
      </c>
      <c r="M161" s="10">
        <f t="shared" si="22"/>
        <v>0.7748831874121747</v>
      </c>
    </row>
    <row r="162" spans="1:13" ht="13.5">
      <c r="A162">
        <v>158</v>
      </c>
      <c r="B162" s="8">
        <f t="shared" si="17"/>
        <v>65.81218345961808</v>
      </c>
      <c r="D162" s="9">
        <f t="shared" si="18"/>
        <v>67.08683740706013</v>
      </c>
      <c r="F162" s="8">
        <f t="shared" si="21"/>
        <v>58.75831831380062</v>
      </c>
      <c r="G162" s="8">
        <f t="shared" si="19"/>
        <v>59.46370482838237</v>
      </c>
      <c r="H162" s="8">
        <f t="shared" si="20"/>
        <v>-1.0858736349880582</v>
      </c>
      <c r="J162" s="8">
        <f t="shared" si="23"/>
        <v>65.82442024011482</v>
      </c>
      <c r="K162" s="8">
        <f t="shared" si="24"/>
        <v>84.9459604122919</v>
      </c>
      <c r="L162" s="8">
        <f t="shared" si="25"/>
        <v>0.07347930885531802</v>
      </c>
      <c r="M162" s="10">
        <f t="shared" si="22"/>
        <v>0.7773881884440914</v>
      </c>
    </row>
    <row r="163" spans="1:13" ht="13.5">
      <c r="A163">
        <v>159</v>
      </c>
      <c r="B163" s="8">
        <f t="shared" si="17"/>
        <v>66.00956209263454</v>
      </c>
      <c r="D163" s="9">
        <f t="shared" si="18"/>
        <v>66.83190661757172</v>
      </c>
      <c r="F163" s="8">
        <f t="shared" si="21"/>
        <v>58.37783119339431</v>
      </c>
      <c r="G163" s="8">
        <f t="shared" si="19"/>
        <v>59.14100428331834</v>
      </c>
      <c r="H163" s="8">
        <f t="shared" si="20"/>
        <v>-1.0095563259956555</v>
      </c>
      <c r="J163" s="8">
        <f t="shared" si="23"/>
        <v>66.09310822735425</v>
      </c>
      <c r="K163" s="8">
        <f t="shared" si="24"/>
        <v>85.00869269206166</v>
      </c>
      <c r="L163" s="8">
        <f t="shared" si="25"/>
        <v>0.07240460594676237</v>
      </c>
      <c r="M163" s="10">
        <f t="shared" si="22"/>
        <v>0.7811230346351317</v>
      </c>
    </row>
    <row r="164" spans="1:13" ht="13.5">
      <c r="A164">
        <v>160</v>
      </c>
      <c r="B164" s="8">
        <f t="shared" si="17"/>
        <v>66.30384493975583</v>
      </c>
      <c r="D164" s="9">
        <f t="shared" si="18"/>
        <v>66.66743771258429</v>
      </c>
      <c r="F164" s="8">
        <f t="shared" si="21"/>
        <v>58.131447957322685</v>
      </c>
      <c r="G164" s="8">
        <f t="shared" si="19"/>
        <v>58.948687655566</v>
      </c>
      <c r="H164" s="8">
        <f t="shared" si="20"/>
        <v>-0.927832356171324</v>
      </c>
      <c r="J164" s="8">
        <f t="shared" si="23"/>
        <v>66.45880491150723</v>
      </c>
      <c r="K164" s="8">
        <f t="shared" si="24"/>
        <v>85.06125919762212</v>
      </c>
      <c r="L164" s="8">
        <f t="shared" si="25"/>
        <v>0.07042079590813248</v>
      </c>
      <c r="M164" s="10">
        <f t="shared" si="22"/>
        <v>0.7860757132875289</v>
      </c>
    </row>
    <row r="165" spans="1:13" ht="13.5">
      <c r="A165">
        <v>161</v>
      </c>
      <c r="B165" s="8">
        <f t="shared" si="17"/>
        <v>66.69408547448006</v>
      </c>
      <c r="D165" s="9">
        <f t="shared" si="18"/>
        <v>66.59471915801859</v>
      </c>
      <c r="F165" s="8">
        <f t="shared" si="21"/>
        <v>58.020855299394675</v>
      </c>
      <c r="G165" s="8">
        <f t="shared" si="19"/>
        <v>58.888178316903215</v>
      </c>
      <c r="H165" s="8">
        <f t="shared" si="20"/>
        <v>-0.8411000544204699</v>
      </c>
      <c r="J165" s="8">
        <f t="shared" si="23"/>
        <v>66.91994607427995</v>
      </c>
      <c r="K165" s="8">
        <f t="shared" si="24"/>
        <v>85.10294731600543</v>
      </c>
      <c r="L165" s="8">
        <f t="shared" si="25"/>
        <v>0.06754752815564978</v>
      </c>
      <c r="M165" s="10">
        <f t="shared" si="22"/>
        <v>0.7922282785461805</v>
      </c>
    </row>
    <row r="166" spans="1:13" ht="13.5">
      <c r="A166">
        <v>162</v>
      </c>
      <c r="B166" s="8">
        <f t="shared" si="17"/>
        <v>67.17886967409693</v>
      </c>
      <c r="D166" s="9">
        <f t="shared" si="18"/>
        <v>66.61459242131089</v>
      </c>
      <c r="F166" s="8">
        <f t="shared" si="21"/>
        <v>58.04707826248274</v>
      </c>
      <c r="G166" s="8">
        <f t="shared" si="19"/>
        <v>58.960257403644164</v>
      </c>
      <c r="H166" s="8">
        <f t="shared" si="20"/>
        <v>-0.749782140304328</v>
      </c>
      <c r="J166" s="8">
        <f t="shared" si="23"/>
        <v>67.47447451331607</v>
      </c>
      <c r="K166" s="8">
        <f t="shared" si="24"/>
        <v>85.13318175559503</v>
      </c>
      <c r="L166" s="8">
        <f t="shared" si="25"/>
        <v>0.06381621929904537</v>
      </c>
      <c r="M166" s="10">
        <f t="shared" si="22"/>
        <v>0.79955693882905</v>
      </c>
    </row>
    <row r="167" spans="1:13" ht="13.5">
      <c r="A167">
        <v>163</v>
      </c>
      <c r="B167" s="8">
        <f t="shared" si="17"/>
        <v>67.75632290866425</v>
      </c>
      <c r="D167" s="9">
        <f t="shared" si="18"/>
        <v>66.7274478718681</v>
      </c>
      <c r="F167" s="8">
        <f t="shared" si="21"/>
        <v>58.21047526333984</v>
      </c>
      <c r="G167" s="8">
        <f t="shared" si="19"/>
        <v>59.16506002787228</v>
      </c>
      <c r="H167" s="8">
        <f t="shared" si="20"/>
        <v>-0.6543236638510836</v>
      </c>
      <c r="J167" s="8">
        <f t="shared" si="23"/>
        <v>68.11985089823108</v>
      </c>
      <c r="K167" s="8">
        <f t="shared" si="24"/>
        <v>85.15153179582505</v>
      </c>
      <c r="L167" s="8">
        <f t="shared" si="25"/>
        <v>0.059269601392142664</v>
      </c>
      <c r="M167" s="10">
        <f t="shared" si="22"/>
        <v>0.8080321727373645</v>
      </c>
    </row>
    <row r="168" spans="1:13" ht="13.5">
      <c r="A168">
        <v>164</v>
      </c>
      <c r="B168" s="8">
        <f t="shared" si="17"/>
        <v>68.42411907401664</v>
      </c>
      <c r="D168" s="9">
        <f t="shared" si="18"/>
        <v>66.93322287922733</v>
      </c>
      <c r="F168" s="8">
        <f t="shared" si="21"/>
        <v>58.5107363640212</v>
      </c>
      <c r="G168" s="8">
        <f t="shared" si="19"/>
        <v>59.50207463502075</v>
      </c>
      <c r="H168" s="8">
        <f t="shared" si="20"/>
        <v>-0.5551898367511285</v>
      </c>
      <c r="J168" s="8">
        <f t="shared" si="23"/>
        <v>68.85306899368547</v>
      </c>
      <c r="K168" s="8">
        <f t="shared" si="24"/>
        <v>85.15771564962677</v>
      </c>
      <c r="L168" s="8">
        <f t="shared" si="25"/>
        <v>0.05396102663309996</v>
      </c>
      <c r="M168" s="10">
        <f t="shared" si="22"/>
        <v>0.8176188728809006</v>
      </c>
    </row>
    <row r="169" spans="1:13" ht="13.5">
      <c r="A169">
        <v>165</v>
      </c>
      <c r="B169" s="8">
        <f t="shared" si="17"/>
        <v>69.17949192431122</v>
      </c>
      <c r="D169" s="9">
        <f t="shared" si="18"/>
        <v>67.2314021181852</v>
      </c>
      <c r="F169" s="8">
        <f t="shared" si="21"/>
        <v>58.94688479826962</v>
      </c>
      <c r="G169" s="8">
        <f t="shared" si="19"/>
        <v>59.970145510873785</v>
      </c>
      <c r="H169" s="8">
        <f t="shared" si="20"/>
        <v>-0.452863765490712</v>
      </c>
      <c r="J169" s="8">
        <f t="shared" si="23"/>
        <v>69.67067504033533</v>
      </c>
      <c r="K169" s="8">
        <f t="shared" si="24"/>
        <v>85.15160185016231</v>
      </c>
      <c r="L169" s="8">
        <f t="shared" si="25"/>
        <v>0.04795354402334414</v>
      </c>
      <c r="M169" s="10">
        <f t="shared" si="22"/>
        <v>0.8282765169176607</v>
      </c>
    </row>
    <row r="170" spans="1:13" ht="13.5">
      <c r="A170">
        <v>166</v>
      </c>
      <c r="B170" s="8">
        <f t="shared" si="17"/>
        <v>70.01924854889916</v>
      </c>
      <c r="D170" s="9">
        <f t="shared" si="18"/>
        <v>67.62102007941041</v>
      </c>
      <c r="F170" s="8">
        <f t="shared" si="21"/>
        <v>59.51728174538307</v>
      </c>
      <c r="G170" s="8">
        <f t="shared" si="19"/>
        <v>60.567478425734684</v>
      </c>
      <c r="H170" s="8">
        <f t="shared" si="20"/>
        <v>-0.34784409745555084</v>
      </c>
      <c r="J170" s="8">
        <f t="shared" si="23"/>
        <v>70.56879098482938</v>
      </c>
      <c r="K170" s="8">
        <f t="shared" si="24"/>
        <v>85.13320769209514</v>
      </c>
      <c r="L170" s="8">
        <f t="shared" si="25"/>
        <v>0.04131877381429301</v>
      </c>
      <c r="M170" s="10">
        <f t="shared" si="22"/>
        <v>0.8399593649746513</v>
      </c>
    </row>
    <row r="171" spans="1:13" ht="13.5">
      <c r="A171">
        <v>167</v>
      </c>
      <c r="B171" s="8">
        <f t="shared" si="17"/>
        <v>70.93978492786557</v>
      </c>
      <c r="D171" s="9">
        <f t="shared" si="18"/>
        <v>68.10066577330817</v>
      </c>
      <c r="F171" s="8">
        <f t="shared" si="21"/>
        <v>60.219634328279135</v>
      </c>
      <c r="G171" s="8">
        <f t="shared" si="19"/>
        <v>61.291649388237786</v>
      </c>
      <c r="H171" s="8">
        <f t="shared" si="20"/>
        <v>-0.24064259145968553</v>
      </c>
      <c r="J171" s="8">
        <f t="shared" si="23"/>
        <v>71.54314116232192</v>
      </c>
      <c r="K171" s="8">
        <f t="shared" si="24"/>
        <v>85.10269486790416</v>
      </c>
      <c r="L171" s="8">
        <f t="shared" si="25"/>
        <v>0.03413561401376587</v>
      </c>
      <c r="M171" s="10">
        <f t="shared" si="22"/>
        <v>0.8526166824879442</v>
      </c>
    </row>
    <row r="172" spans="1:13" ht="13.5">
      <c r="A172">
        <v>168</v>
      </c>
      <c r="B172" s="8">
        <f t="shared" si="17"/>
        <v>71.93710349045212</v>
      </c>
      <c r="D172" s="9">
        <f t="shared" si="18"/>
        <v>68.66848960421964</v>
      </c>
      <c r="F172" s="8">
        <f t="shared" si="21"/>
        <v>61.051006796778104</v>
      </c>
      <c r="G172" s="8">
        <f t="shared" si="19"/>
        <v>62.139616466145505</v>
      </c>
      <c r="H172" s="8">
        <f t="shared" si="20"/>
        <v>-0.13178162452294517</v>
      </c>
      <c r="J172" s="8">
        <f t="shared" si="23"/>
        <v>72.58908196303135</v>
      </c>
      <c r="K172" s="8">
        <f t="shared" si="24"/>
        <v>85.06036253495297</v>
      </c>
      <c r="L172" s="8">
        <f t="shared" si="25"/>
        <v>0.026488819317270262</v>
      </c>
      <c r="M172" s="10">
        <f t="shared" si="22"/>
        <v>0.866192987376375</v>
      </c>
    </row>
    <row r="173" spans="1:13" ht="13.5">
      <c r="A173">
        <v>169</v>
      </c>
      <c r="B173" s="8">
        <f t="shared" si="17"/>
        <v>73.00683259082005</v>
      </c>
      <c r="D173" s="9">
        <f t="shared" si="18"/>
        <v>69.32221238146614</v>
      </c>
      <c r="F173" s="8">
        <f t="shared" si="21"/>
        <v>62.00783484162256</v>
      </c>
      <c r="G173" s="8">
        <f t="shared" si="19"/>
        <v>63.10773461654231</v>
      </c>
      <c r="H173" s="8">
        <f t="shared" si="20"/>
        <v>-0.021791647030970168</v>
      </c>
      <c r="J173" s="8">
        <f t="shared" si="23"/>
        <v>73.70163396100489</v>
      </c>
      <c r="K173" s="8">
        <f t="shared" si="24"/>
        <v>85.00663812461927</v>
      </c>
      <c r="L173" s="8">
        <f t="shared" si="25"/>
        <v>0.018467496352173214</v>
      </c>
      <c r="M173" s="10">
        <f t="shared" si="22"/>
        <v>0.8806283203446624</v>
      </c>
    </row>
    <row r="174" spans="1:13" ht="13.5">
      <c r="A174">
        <v>170</v>
      </c>
      <c r="B174" s="8">
        <f t="shared" si="17"/>
        <v>74.14424780626922</v>
      </c>
      <c r="D174" s="9">
        <f t="shared" si="18"/>
        <v>70.05913642333692</v>
      </c>
      <c r="F174" s="8">
        <f t="shared" si="21"/>
        <v>63.085942969511336</v>
      </c>
      <c r="G174" s="8">
        <f t="shared" si="19"/>
        <v>64.19177345318712</v>
      </c>
      <c r="H174" s="8">
        <f t="shared" si="20"/>
        <v>0.08879140133660837</v>
      </c>
      <c r="J174" s="8">
        <f t="shared" si="23"/>
        <v>74.8755159501236</v>
      </c>
      <c r="K174" s="8">
        <f t="shared" si="24"/>
        <v>84.94206625839813</v>
      </c>
      <c r="L174" s="8">
        <f t="shared" si="25"/>
        <v>0.010163560094841529</v>
      </c>
      <c r="M174" s="10">
        <f t="shared" si="22"/>
        <v>0.8958585369990701</v>
      </c>
    </row>
    <row r="175" spans="1:13" ht="13.5">
      <c r="A175">
        <v>171</v>
      </c>
      <c r="B175" s="8">
        <f t="shared" si="17"/>
        <v>75.34429495415054</v>
      </c>
      <c r="D175" s="9">
        <f t="shared" si="18"/>
        <v>70.87615869992338</v>
      </c>
      <c r="F175" s="8">
        <f t="shared" si="21"/>
        <v>64.28056485452373</v>
      </c>
      <c r="G175" s="8">
        <f t="shared" si="19"/>
        <v>65.38693786448641</v>
      </c>
      <c r="H175" s="8">
        <f t="shared" si="20"/>
        <v>0.19942870233287635</v>
      </c>
      <c r="J175" s="8">
        <f t="shared" si="23"/>
        <v>76.1051803200039</v>
      </c>
      <c r="K175" s="8">
        <f t="shared" si="24"/>
        <v>84.86729616720443</v>
      </c>
      <c r="L175" s="8">
        <f t="shared" si="25"/>
        <v>0.0016701949659874947</v>
      </c>
      <c r="M175" s="10">
        <f t="shared" si="22"/>
        <v>0.9118156203524442</v>
      </c>
    </row>
    <row r="176" spans="1:13" ht="13.5">
      <c r="A176">
        <v>172</v>
      </c>
      <c r="B176" s="8">
        <f t="shared" si="17"/>
        <v>76.60161471533588</v>
      </c>
      <c r="D176" s="9">
        <f t="shared" si="18"/>
        <v>71.7697859507688</v>
      </c>
      <c r="F176" s="8">
        <f t="shared" si="21"/>
        <v>65.5863665668193</v>
      </c>
      <c r="G176" s="8">
        <f t="shared" si="19"/>
        <v>66.68789138167095</v>
      </c>
      <c r="H176" s="8">
        <f t="shared" si="20"/>
        <v>0.30958118381804256</v>
      </c>
      <c r="J176" s="8">
        <f t="shared" si="23"/>
        <v>77.38484921219313</v>
      </c>
      <c r="K176" s="8">
        <f t="shared" si="24"/>
        <v>84.78306802051286</v>
      </c>
      <c r="L176" s="8">
        <f t="shared" si="25"/>
        <v>-0.006919639199768474</v>
      </c>
      <c r="M176" s="10">
        <f t="shared" si="22"/>
        <v>0.9284280121961384</v>
      </c>
    </row>
    <row r="177" spans="1:13" ht="13.5">
      <c r="A177">
        <v>173</v>
      </c>
      <c r="B177" s="8">
        <f t="shared" si="17"/>
        <v>77.91056874428217</v>
      </c>
      <c r="D177" s="9">
        <f t="shared" si="18"/>
        <v>72.73615170368222</v>
      </c>
      <c r="F177" s="8">
        <f t="shared" si="21"/>
        <v>66.99747256548899</v>
      </c>
      <c r="G177" s="8">
        <f t="shared" si="19"/>
        <v>68.08878218336831</v>
      </c>
      <c r="H177" s="8">
        <f t="shared" si="20"/>
        <v>0.41871214560597414</v>
      </c>
      <c r="J177" s="8">
        <f t="shared" si="23"/>
        <v>78.70855092330739</v>
      </c>
      <c r="K177" s="8">
        <f t="shared" si="24"/>
        <v>84.69019856414444</v>
      </c>
      <c r="L177" s="8">
        <f t="shared" si="25"/>
        <v>-0.015514620916633519</v>
      </c>
      <c r="M177" s="10">
        <f t="shared" si="22"/>
        <v>0.9456209617244116</v>
      </c>
    </row>
    <row r="178" spans="1:13" ht="13.5">
      <c r="A178">
        <v>174</v>
      </c>
      <c r="B178" s="8">
        <f t="shared" si="17"/>
        <v>79.26526713848398</v>
      </c>
      <c r="D178" s="9">
        <f t="shared" si="18"/>
        <v>73.77103511180222</v>
      </c>
      <c r="F178" s="8">
        <f t="shared" si="21"/>
        <v>68.50749432897429</v>
      </c>
      <c r="G178" s="8">
        <f t="shared" si="19"/>
        <v>69.58327160992526</v>
      </c>
      <c r="H178" s="8">
        <f t="shared" si="20"/>
        <v>0.526289873701072</v>
      </c>
      <c r="J178" s="8">
        <f t="shared" si="23"/>
        <v>80.07015606410566</v>
      </c>
      <c r="K178" s="8">
        <f t="shared" si="24"/>
        <v>84.58956644285495</v>
      </c>
      <c r="L178" s="8">
        <f t="shared" si="25"/>
        <v>-0.024026370953919483</v>
      </c>
      <c r="M178" s="10">
        <f t="shared" si="22"/>
        <v>0.9633168897128419</v>
      </c>
    </row>
    <row r="179" spans="1:13" ht="13.5">
      <c r="A179">
        <v>175</v>
      </c>
      <c r="B179" s="8">
        <f t="shared" si="17"/>
        <v>80.65959713348659</v>
      </c>
      <c r="D179" s="9">
        <f t="shared" si="18"/>
        <v>74.86988151713858</v>
      </c>
      <c r="F179" s="8">
        <f t="shared" si="21"/>
        <v>70.10956148362634</v>
      </c>
      <c r="G179" s="8">
        <f t="shared" si="19"/>
        <v>71.16456504861236</v>
      </c>
      <c r="H179" s="8">
        <f t="shared" si="20"/>
        <v>0.6317902301996747</v>
      </c>
      <c r="J179" s="8">
        <f t="shared" si="23"/>
        <v>81.46341303895039</v>
      </c>
      <c r="K179" s="8">
        <f t="shared" si="24"/>
        <v>84.48209755012572</v>
      </c>
      <c r="L179" s="8">
        <f t="shared" si="25"/>
        <v>-0.03237062313145053</v>
      </c>
      <c r="M179" s="10">
        <f t="shared" si="22"/>
        <v>0.981435766476509</v>
      </c>
    </row>
    <row r="180" spans="1:13" ht="13.5">
      <c r="A180">
        <v>176</v>
      </c>
      <c r="B180" s="8">
        <f t="shared" si="17"/>
        <v>82.08725288366</v>
      </c>
      <c r="D180" s="9">
        <f t="shared" si="18"/>
        <v>76.02782464040818</v>
      </c>
      <c r="F180" s="8">
        <f t="shared" si="21"/>
        <v>71.79635527881203</v>
      </c>
      <c r="G180" s="8">
        <f t="shared" si="19"/>
        <v>72.82544503929682</v>
      </c>
      <c r="H180" s="8">
        <f t="shared" si="20"/>
        <v>0.7346992062481537</v>
      </c>
      <c r="J180" s="8">
        <f t="shared" si="23"/>
        <v>82.8819824753265</v>
      </c>
      <c r="K180" s="8">
        <f t="shared" si="24"/>
        <v>84.36875070635787</v>
      </c>
      <c r="L180" s="8">
        <f t="shared" si="25"/>
        <v>-0.04046824519508979</v>
      </c>
      <c r="M180" s="10">
        <f t="shared" si="22"/>
        <v>0.9998955017665738</v>
      </c>
    </row>
    <row r="181" spans="1:13" ht="13.5">
      <c r="A181">
        <v>177</v>
      </c>
      <c r="B181" s="8">
        <f t="shared" si="17"/>
        <v>83.54176618364482</v>
      </c>
      <c r="D181" s="9">
        <f t="shared" si="18"/>
        <v>77.23971028905855</v>
      </c>
      <c r="F181" s="8">
        <f t="shared" si="21"/>
        <v>73.56014424554498</v>
      </c>
      <c r="G181" s="8">
        <f t="shared" si="19"/>
        <v>74.55830643935495</v>
      </c>
      <c r="H181" s="8">
        <f t="shared" si="20"/>
        <v>0.8345154256291509</v>
      </c>
      <c r="J181" s="8">
        <f t="shared" si="23"/>
        <v>84.31947030461772</v>
      </c>
      <c r="K181" s="8">
        <f t="shared" si="24"/>
        <v>84.25050392134548</v>
      </c>
      <c r="L181" s="8">
        <f t="shared" si="25"/>
        <v>-0.04824609917681967</v>
      </c>
      <c r="M181" s="10">
        <f t="shared" si="22"/>
        <v>1.018612344705719</v>
      </c>
    </row>
    <row r="182" spans="1:13" ht="13.5">
      <c r="A182">
        <v>178</v>
      </c>
      <c r="B182" s="8">
        <f t="shared" si="17"/>
        <v>85.01653798079872</v>
      </c>
      <c r="D182" s="9">
        <f t="shared" si="18"/>
        <v>78.5001214679758</v>
      </c>
      <c r="F182" s="8">
        <f t="shared" si="21"/>
        <v>75.3928218649841</v>
      </c>
      <c r="G182" s="8">
        <f t="shared" si="19"/>
        <v>76.35519347656556</v>
      </c>
      <c r="H182" s="8">
        <f t="shared" si="20"/>
        <v>0.9307525867872968</v>
      </c>
      <c r="J182" s="8">
        <f t="shared" si="23"/>
        <v>85.76945926975468</v>
      </c>
      <c r="K182" s="8">
        <f t="shared" si="24"/>
        <v>84.12834145026632</v>
      </c>
      <c r="L182" s="8">
        <f t="shared" si="25"/>
        <v>-0.05563773636705415</v>
      </c>
      <c r="M182" s="10">
        <f t="shared" si="22"/>
        <v>1.0375012918140065</v>
      </c>
    </row>
    <row r="183" spans="1:13" ht="13.5">
      <c r="A183">
        <v>179</v>
      </c>
      <c r="B183" s="8">
        <f t="shared" si="17"/>
        <v>86.50487052511751</v>
      </c>
      <c r="D183" s="9">
        <f t="shared" si="18"/>
        <v>79.8034047705404</v>
      </c>
      <c r="F183" s="8">
        <f t="shared" si="21"/>
        <v>77.28594606335285</v>
      </c>
      <c r="G183" s="8">
        <f t="shared" si="19"/>
        <v>78.20783850952932</v>
      </c>
      <c r="H183" s="8">
        <f t="shared" si="20"/>
        <v>1.0229418314049434</v>
      </c>
      <c r="J183" s="8">
        <f t="shared" si="23"/>
        <v>87.2255387094667</v>
      </c>
      <c r="K183" s="8">
        <f t="shared" si="24"/>
        <v>84.0032418067156</v>
      </c>
      <c r="L183" s="8">
        <f t="shared" si="25"/>
        <v>-0.06258392708542135</v>
      </c>
      <c r="M183" s="10">
        <f t="shared" si="22"/>
        <v>1.0564765011372845</v>
      </c>
    </row>
    <row r="184" spans="1:13" ht="13.5">
      <c r="A184">
        <v>180</v>
      </c>
      <c r="B184" s="8">
        <f t="shared" si="17"/>
        <v>87.99999999999999</v>
      </c>
      <c r="D184" s="9">
        <f t="shared" si="18"/>
        <v>81.14369792145582</v>
      </c>
      <c r="F184" s="8">
        <f t="shared" si="21"/>
        <v>79.23078034093427</v>
      </c>
      <c r="G184" s="8">
        <f t="shared" si="19"/>
        <v>80.10770230684085</v>
      </c>
      <c r="H184" s="8">
        <f t="shared" si="20"/>
        <v>1.1106340279956015</v>
      </c>
      <c r="J184" s="8">
        <f t="shared" si="23"/>
        <v>80.68624275859051</v>
      </c>
      <c r="K184" s="8">
        <f t="shared" si="24"/>
        <v>84.70153305912346</v>
      </c>
      <c r="L184" s="8">
        <f t="shared" si="25"/>
        <v>0.013503590863907781</v>
      </c>
      <c r="M184" s="10">
        <f t="shared" si="22"/>
        <v>1.075451710460563</v>
      </c>
    </row>
    <row r="185" spans="1:13" ht="13.5">
      <c r="A185">
        <v>181</v>
      </c>
      <c r="B185" s="8">
        <f t="shared" si="17"/>
        <v>89.49512947488248</v>
      </c>
      <c r="D185" s="9">
        <f t="shared" si="18"/>
        <v>82.51495833716466</v>
      </c>
      <c r="F185" s="8">
        <f t="shared" si="21"/>
        <v>81.21833633483645</v>
      </c>
      <c r="G185" s="8">
        <f t="shared" si="19"/>
        <v>82.04601564884105</v>
      </c>
      <c r="H185" s="8">
        <f t="shared" si="20"/>
        <v>1.1934019593960614</v>
      </c>
      <c r="J185" s="8">
        <f t="shared" si="23"/>
        <v>83.03077638017419</v>
      </c>
      <c r="K185" s="8">
        <f t="shared" si="24"/>
        <v>85.37458475156026</v>
      </c>
      <c r="L185" s="8">
        <f t="shared" si="25"/>
        <v>0.07945840102119706</v>
      </c>
      <c r="M185" s="10">
        <f t="shared" si="22"/>
        <v>1.0943406575688504</v>
      </c>
    </row>
    <row r="186" spans="1:13" ht="13.5">
      <c r="A186">
        <v>182</v>
      </c>
      <c r="B186" s="8">
        <f t="shared" si="17"/>
        <v>90.98346201920131</v>
      </c>
      <c r="D186" s="9">
        <f t="shared" si="18"/>
        <v>83.91099256470824</v>
      </c>
      <c r="F186" s="8">
        <f t="shared" si="21"/>
        <v>83.2394176082371</v>
      </c>
      <c r="G186" s="8">
        <f t="shared" si="19"/>
        <v>84.01382204933353</v>
      </c>
      <c r="H186" s="8">
        <f t="shared" si="20"/>
        <v>1.270842403505703</v>
      </c>
      <c r="J186" s="8">
        <f t="shared" si="23"/>
        <v>85.35452024429203</v>
      </c>
      <c r="K186" s="8">
        <f t="shared" si="24"/>
        <v>86.01759366163449</v>
      </c>
      <c r="L186" s="8">
        <f t="shared" si="25"/>
        <v>0.1358134519265003</v>
      </c>
      <c r="M186" s="10">
        <f t="shared" si="22"/>
        <v>1.1130575005079955</v>
      </c>
    </row>
    <row r="187" spans="1:13" ht="13.5">
      <c r="A187">
        <v>183</v>
      </c>
      <c r="B187" s="8">
        <f t="shared" si="17"/>
        <v>92.45823381635516</v>
      </c>
      <c r="D187" s="9">
        <f t="shared" si="18"/>
        <v>85.32548645560685</v>
      </c>
      <c r="F187" s="8">
        <f t="shared" si="21"/>
        <v>85.28466445283922</v>
      </c>
      <c r="G187" s="8">
        <f t="shared" si="19"/>
        <v>86.00202138919082</v>
      </c>
      <c r="H187" s="8">
        <f t="shared" si="20"/>
        <v>1.3425780971408616</v>
      </c>
      <c r="J187" s="8">
        <f t="shared" si="23"/>
        <v>87.64343879004288</v>
      </c>
      <c r="K187" s="8">
        <f t="shared" si="24"/>
        <v>86.62670095254869</v>
      </c>
      <c r="L187" s="8">
        <f t="shared" si="25"/>
        <v>0.18314283582526983</v>
      </c>
      <c r="M187" s="10">
        <f t="shared" si="22"/>
        <v>1.13151723579806</v>
      </c>
    </row>
    <row r="188" spans="1:13" ht="13.5">
      <c r="A188">
        <v>184</v>
      </c>
      <c r="B188" s="8">
        <f t="shared" si="17"/>
        <v>93.91274711633996</v>
      </c>
      <c r="D188" s="9">
        <f t="shared" si="18"/>
        <v>86.75203592775652</v>
      </c>
      <c r="F188" s="8">
        <f t="shared" si="21"/>
        <v>87.34459948633167</v>
      </c>
      <c r="G188" s="8">
        <f t="shared" si="19"/>
        <v>88.00141424933251</v>
      </c>
      <c r="H188" s="8">
        <f t="shared" si="20"/>
        <v>1.4082595734409453</v>
      </c>
      <c r="J188" s="8">
        <f t="shared" si="23"/>
        <v>89.88412546338975</v>
      </c>
      <c r="K188" s="8">
        <f t="shared" si="24"/>
        <v>87.19892697138552</v>
      </c>
      <c r="L188" s="8">
        <f t="shared" si="25"/>
        <v>0.2220511541264258</v>
      </c>
      <c r="M188" s="10">
        <f t="shared" si="22"/>
        <v>1.1496361125617272</v>
      </c>
    </row>
    <row r="189" spans="1:13" ht="13.5">
      <c r="A189">
        <v>185</v>
      </c>
      <c r="B189" s="8">
        <f t="shared" si="17"/>
        <v>95.34040286651336</v>
      </c>
      <c r="D189" s="9">
        <f t="shared" si="18"/>
        <v>88.18417816547321</v>
      </c>
      <c r="F189" s="8">
        <f t="shared" si="21"/>
        <v>89.40967382277346</v>
      </c>
      <c r="G189" s="8">
        <f t="shared" si="19"/>
        <v>90.00274672714744</v>
      </c>
      <c r="H189" s="8">
        <f t="shared" si="20"/>
        <v>1.4675668638783437</v>
      </c>
      <c r="J189" s="8">
        <f t="shared" si="23"/>
        <v>92.06389783051488</v>
      </c>
      <c r="K189" s="8">
        <f t="shared" si="24"/>
        <v>87.73210472543873</v>
      </c>
      <c r="L189" s="8">
        <f t="shared" si="25"/>
        <v>0.2531638141191045</v>
      </c>
      <c r="M189" s="10">
        <f t="shared" si="22"/>
        <v>1.1673320405501575</v>
      </c>
    </row>
    <row r="190" spans="1:13" ht="13.5">
      <c r="A190">
        <v>186</v>
      </c>
      <c r="B190" s="8">
        <f t="shared" si="17"/>
        <v>96.73473286151597</v>
      </c>
      <c r="D190" s="9">
        <f t="shared" si="18"/>
        <v>89.61542310568126</v>
      </c>
      <c r="F190" s="8">
        <f t="shared" si="21"/>
        <v>91.47031359102579</v>
      </c>
      <c r="G190" s="8">
        <f t="shared" si="19"/>
        <v>91.99675551807482</v>
      </c>
      <c r="H190" s="8">
        <f t="shared" si="20"/>
        <v>1.5202110565832476</v>
      </c>
      <c r="J190" s="8">
        <f t="shared" si="23"/>
        <v>94.170883935183</v>
      </c>
      <c r="K190" s="8">
        <f t="shared" si="24"/>
        <v>88.22481278811085</v>
      </c>
      <c r="L190" s="8">
        <f t="shared" si="25"/>
        <v>0.27711823897440624</v>
      </c>
      <c r="M190" s="10">
        <f t="shared" si="22"/>
        <v>1.1845249900784312</v>
      </c>
    </row>
    <row r="191" spans="1:13" ht="13.5">
      <c r="A191">
        <v>187</v>
      </c>
      <c r="B191" s="8">
        <f t="shared" si="17"/>
        <v>98.08943125571784</v>
      </c>
      <c r="D191" s="9">
        <f t="shared" si="18"/>
        <v>91.0392850568482</v>
      </c>
      <c r="F191" s="8">
        <f t="shared" si="21"/>
        <v>93.51696657465807</v>
      </c>
      <c r="G191" s="8">
        <f t="shared" si="19"/>
        <v>93.97421304276405</v>
      </c>
      <c r="H191" s="8">
        <f t="shared" si="20"/>
        <v>1.5659357033938457</v>
      </c>
      <c r="J191" s="8">
        <f t="shared" si="23"/>
        <v>96.1940980267397</v>
      </c>
      <c r="K191" s="8">
        <f t="shared" si="24"/>
        <v>88.67630830609227</v>
      </c>
      <c r="L191" s="8">
        <f t="shared" si="25"/>
        <v>0.294555966875107</v>
      </c>
      <c r="M191" s="10">
        <f t="shared" si="22"/>
        <v>1.201137381922125</v>
      </c>
    </row>
    <row r="192" spans="1:13" ht="13.5">
      <c r="A192">
        <v>188</v>
      </c>
      <c r="B192" s="8">
        <f t="shared" si="17"/>
        <v>99.3983852846641</v>
      </c>
      <c r="D192" s="9">
        <f t="shared" si="18"/>
        <v>92.44931429662213</v>
      </c>
      <c r="F192" s="8">
        <f t="shared" si="21"/>
        <v>95.5401487461579</v>
      </c>
      <c r="G192" s="8">
        <f t="shared" si="19"/>
        <v>95.92597240000852</v>
      </c>
      <c r="H192" s="8">
        <f t="shared" si="20"/>
        <v>1.604518068778908</v>
      </c>
      <c r="J192" s="8">
        <f t="shared" si="23"/>
        <v>98.1235042177036</v>
      </c>
      <c r="K192" s="8">
        <f t="shared" si="24"/>
        <v>89.08646070552145</v>
      </c>
      <c r="L192" s="8">
        <f t="shared" si="25"/>
        <v>0.30611561013051425</v>
      </c>
      <c r="M192" s="10">
        <f t="shared" si="22"/>
        <v>1.2170944652754994</v>
      </c>
    </row>
    <row r="193" spans="1:13" ht="13.5">
      <c r="A193">
        <v>189</v>
      </c>
      <c r="B193" s="8">
        <f t="shared" si="17"/>
        <v>100.65570504584946</v>
      </c>
      <c r="D193" s="9">
        <f t="shared" si="18"/>
        <v>93.83912849423054</v>
      </c>
      <c r="F193" s="8">
        <f t="shared" si="21"/>
        <v>97.53049046878742</v>
      </c>
      <c r="G193" s="8">
        <f t="shared" si="19"/>
        <v>97.84301192649363</v>
      </c>
      <c r="H193" s="8">
        <f t="shared" si="20"/>
        <v>1.6357702145495283</v>
      </c>
      <c r="J193" s="8">
        <f t="shared" si="23"/>
        <v>99.9500670646085</v>
      </c>
      <c r="K193" s="8">
        <f t="shared" si="24"/>
        <v>89.45568662557154</v>
      </c>
      <c r="L193" s="8">
        <f t="shared" si="25"/>
        <v>0.3124266411224727</v>
      </c>
      <c r="M193" s="10">
        <f t="shared" si="22"/>
        <v>1.232324681929907</v>
      </c>
    </row>
    <row r="194" spans="1:13" ht="13.5">
      <c r="A194">
        <v>190</v>
      </c>
      <c r="B194" s="8">
        <f t="shared" si="17"/>
        <v>101.8557521937308</v>
      </c>
      <c r="D194" s="9">
        <f t="shared" si="18"/>
        <v>95.20244380455432</v>
      </c>
      <c r="F194" s="8">
        <f t="shared" si="21"/>
        <v>99.47878214104315</v>
      </c>
      <c r="G194" s="8">
        <f t="shared" si="19"/>
        <v>99.71647914631193</v>
      </c>
      <c r="H194" s="8">
        <f t="shared" si="20"/>
        <v>1.659539915076405</v>
      </c>
      <c r="J194" s="8">
        <f t="shared" si="23"/>
        <v>101.66578849017408</v>
      </c>
      <c r="K194" s="8">
        <f t="shared" si="24"/>
        <v>89.78488654265114</v>
      </c>
      <c r="L194" s="8">
        <f t="shared" si="25"/>
        <v>0.31410396871818463</v>
      </c>
      <c r="M194" s="10">
        <f t="shared" si="22"/>
        <v>1.2467600148981943</v>
      </c>
    </row>
    <row r="195" spans="1:13" ht="13.5">
      <c r="A195">
        <v>191</v>
      </c>
      <c r="B195" s="8">
        <f t="shared" si="17"/>
        <v>102.99316740917993</v>
      </c>
      <c r="D195" s="9">
        <f t="shared" si="18"/>
        <v>96.53310548238962</v>
      </c>
      <c r="F195" s="8">
        <f t="shared" si="21"/>
        <v>101.37601906138833</v>
      </c>
      <c r="G195" s="8">
        <f t="shared" si="19"/>
        <v>101.53773389616751</v>
      </c>
      <c r="H195" s="8">
        <f t="shared" si="20"/>
        <v>1.6757113985543228</v>
      </c>
      <c r="J195" s="8">
        <f t="shared" si="23"/>
        <v>103.26373086798212</v>
      </c>
      <c r="K195" s="8">
        <f t="shared" si="24"/>
        <v>90.07538348661588</v>
      </c>
      <c r="L195" s="8">
        <f t="shared" si="25"/>
        <v>0.3117432662428402</v>
      </c>
      <c r="M195" s="10">
        <f t="shared" si="22"/>
        <v>1.2603363197866249</v>
      </c>
    </row>
    <row r="196" spans="1:13" ht="13.5">
      <c r="A196">
        <v>192</v>
      </c>
      <c r="B196" s="8">
        <f t="shared" si="17"/>
        <v>104.06289650954787</v>
      </c>
      <c r="D196" s="9">
        <f t="shared" si="18"/>
        <v>97.8251178677477</v>
      </c>
      <c r="F196" s="8">
        <f t="shared" si="21"/>
        <v>103.21344529472184</v>
      </c>
      <c r="G196" s="8">
        <f t="shared" si="19"/>
        <v>103.29839041620444</v>
      </c>
      <c r="H196" s="8">
        <f t="shared" si="20"/>
        <v>1.6842059107025837</v>
      </c>
      <c r="J196" s="8">
        <f t="shared" si="23"/>
        <v>104.73802646331522</v>
      </c>
      <c r="K196" s="8">
        <f t="shared" si="24"/>
        <v>90.32886419171797</v>
      </c>
      <c r="L196" s="8">
        <f t="shared" si="25"/>
        <v>0.30591701012876543</v>
      </c>
      <c r="M196" s="10">
        <f t="shared" si="22"/>
        <v>1.2729936372999182</v>
      </c>
    </row>
    <row r="197" spans="1:13" ht="13.5">
      <c r="A197">
        <v>193</v>
      </c>
      <c r="B197" s="8">
        <f aca="true" t="shared" si="26" ref="B197:B260">70+20*SIN(2*PI()*A197/90)+0.1*A197</f>
        <v>105.06021507213444</v>
      </c>
      <c r="D197" s="9">
        <f t="shared" si="18"/>
        <v>99.07267359610773</v>
      </c>
      <c r="F197" s="8">
        <f t="shared" si="21"/>
        <v>104.98259632690703</v>
      </c>
      <c r="G197" s="8">
        <f t="shared" si="19"/>
        <v>104.99035820142977</v>
      </c>
      <c r="H197" s="8">
        <f t="shared" si="20"/>
        <v>1.6849820981548584</v>
      </c>
      <c r="J197" s="8">
        <f t="shared" si="23"/>
        <v>106.08387375815221</v>
      </c>
      <c r="K197" s="8">
        <f t="shared" si="24"/>
        <v>90.54732296927493</v>
      </c>
      <c r="L197" s="8">
        <f t="shared" si="25"/>
        <v>0.297171186871585</v>
      </c>
      <c r="M197" s="10">
        <f t="shared" si="22"/>
        <v>1.2846764853569086</v>
      </c>
    </row>
    <row r="198" spans="1:13" ht="13.5">
      <c r="A198">
        <v>194</v>
      </c>
      <c r="B198" s="8">
        <f t="shared" si="26"/>
        <v>105.98075145110083</v>
      </c>
      <c r="D198" s="9">
        <f aca="true" t="shared" si="27" ref="D198:D261">B197*$E$3+(1-$E$3)*D197</f>
        <v>100.27018189131309</v>
      </c>
      <c r="F198" s="8">
        <f t="shared" si="21"/>
        <v>106.67534029958463</v>
      </c>
      <c r="G198" s="8">
        <f aca="true" t="shared" si="28" ref="G198:G261">$G$2*B198+(1-$G$2)*(G197+H197)</f>
        <v>106.60588141473626</v>
      </c>
      <c r="H198" s="8">
        <f aca="true" t="shared" si="29" ref="H198:H261">$G$3*(G198-G197)+(1-$G$3)*H197</f>
        <v>1.6780362096700214</v>
      </c>
      <c r="J198" s="8">
        <f t="shared" si="23"/>
        <v>107.2975214788073</v>
      </c>
      <c r="K198" s="8">
        <f t="shared" si="24"/>
        <v>90.7330085361263</v>
      </c>
      <c r="L198" s="8">
        <f t="shared" si="25"/>
        <v>0.2860226248695641</v>
      </c>
      <c r="M198" s="10">
        <f t="shared" si="22"/>
        <v>1.2953341293936689</v>
      </c>
    </row>
    <row r="199" spans="1:13" ht="13.5">
      <c r="A199">
        <v>195</v>
      </c>
      <c r="B199" s="8">
        <f t="shared" si="26"/>
        <v>106.82050807568876</v>
      </c>
      <c r="D199" s="9">
        <f t="shared" si="27"/>
        <v>101.41229580327064</v>
      </c>
      <c r="F199" s="8">
        <f aca="true" t="shared" si="30" ref="F199:F262">G198+H198</f>
        <v>108.28391762440629</v>
      </c>
      <c r="G199" s="8">
        <f t="shared" si="28"/>
        <v>108.13757666953452</v>
      </c>
      <c r="H199" s="8">
        <f t="shared" si="29"/>
        <v>1.663402114182846</v>
      </c>
      <c r="J199" s="8">
        <f t="shared" si="23"/>
        <v>108.37624138742399</v>
      </c>
      <c r="K199" s="8">
        <f t="shared" si="24"/>
        <v>90.88837398284846</v>
      </c>
      <c r="L199" s="8">
        <f t="shared" si="25"/>
        <v>0.27295690705482345</v>
      </c>
      <c r="M199" s="10">
        <f t="shared" si="22"/>
        <v>1.3049208295372048</v>
      </c>
    </row>
    <row r="200" spans="1:13" ht="13.5">
      <c r="A200">
        <v>196</v>
      </c>
      <c r="B200" s="8">
        <f t="shared" si="26"/>
        <v>107.57588092598334</v>
      </c>
      <c r="D200" s="9">
        <f t="shared" si="27"/>
        <v>102.49393825775427</v>
      </c>
      <c r="F200" s="8">
        <f t="shared" si="30"/>
        <v>109.80097878371737</v>
      </c>
      <c r="G200" s="8">
        <f t="shared" si="28"/>
        <v>109.57846899794397</v>
      </c>
      <c r="H200" s="8">
        <f t="shared" si="29"/>
        <v>1.641151135605506</v>
      </c>
      <c r="J200" s="8">
        <f t="shared" si="23"/>
        <v>109.31829109124892</v>
      </c>
      <c r="K200" s="8">
        <f t="shared" si="24"/>
        <v>91.01603001844242</v>
      </c>
      <c r="L200" s="8">
        <f t="shared" si="25"/>
        <v>0.2584268199087369</v>
      </c>
      <c r="M200" s="10">
        <f t="shared" si="22"/>
        <v>1.3133960634455193</v>
      </c>
    </row>
    <row r="201" spans="1:13" ht="13.5">
      <c r="A201">
        <v>197</v>
      </c>
      <c r="B201" s="8">
        <f t="shared" si="26"/>
        <v>108.24367709133574</v>
      </c>
      <c r="D201" s="9">
        <f t="shared" si="27"/>
        <v>103.51032679140009</v>
      </c>
      <c r="F201" s="8">
        <f t="shared" si="30"/>
        <v>111.21962013354948</v>
      </c>
      <c r="G201" s="8">
        <f t="shared" si="28"/>
        <v>110.9220258293281</v>
      </c>
      <c r="H201" s="8">
        <f t="shared" si="29"/>
        <v>1.6113917051833688</v>
      </c>
      <c r="J201" s="8">
        <f t="shared" si="23"/>
        <v>110.12286826568885</v>
      </c>
      <c r="K201" s="8">
        <f t="shared" si="24"/>
        <v>91.118701583847</v>
      </c>
      <c r="L201" s="8">
        <f t="shared" si="25"/>
        <v>0.24285129445832093</v>
      </c>
      <c r="M201" s="10">
        <f t="shared" si="22"/>
        <v>1.320724723728389</v>
      </c>
    </row>
    <row r="202" spans="1:13" ht="13.5">
      <c r="A202">
        <v>198</v>
      </c>
      <c r="B202" s="8">
        <f t="shared" si="26"/>
        <v>108.82113032590307</v>
      </c>
      <c r="D202" s="9">
        <f t="shared" si="27"/>
        <v>104.45699685138723</v>
      </c>
      <c r="F202" s="8">
        <f t="shared" si="30"/>
        <v>112.53341753451147</v>
      </c>
      <c r="G202" s="8">
        <f t="shared" si="28"/>
        <v>112.16218881365064</v>
      </c>
      <c r="H202" s="8">
        <f t="shared" si="29"/>
        <v>1.5742688330972856</v>
      </c>
      <c r="J202" s="8">
        <f t="shared" si="23"/>
        <v>110.79005777939143</v>
      </c>
      <c r="K202" s="8">
        <f t="shared" si="24"/>
        <v>91.19918788521757</v>
      </c>
      <c r="L202" s="8">
        <f t="shared" si="25"/>
        <v>0.22661479514954583</v>
      </c>
      <c r="M202" s="10">
        <f t="shared" si="22"/>
        <v>1.3268772889870406</v>
      </c>
    </row>
    <row r="203" spans="1:13" ht="13.5">
      <c r="A203">
        <v>199</v>
      </c>
      <c r="B203" s="8">
        <f t="shared" si="26"/>
        <v>109.30591452551994</v>
      </c>
      <c r="D203" s="9">
        <f t="shared" si="27"/>
        <v>105.32982354629041</v>
      </c>
      <c r="F203" s="8">
        <f t="shared" si="30"/>
        <v>113.73645764674794</v>
      </c>
      <c r="G203" s="8">
        <f t="shared" si="28"/>
        <v>113.29340333462514</v>
      </c>
      <c r="H203" s="8">
        <f t="shared" si="29"/>
        <v>1.5299634018850066</v>
      </c>
      <c r="J203" s="8">
        <f t="shared" si="23"/>
        <v>111.32077325408068</v>
      </c>
      <c r="K203" s="8">
        <f t="shared" si="24"/>
        <v>91.2603258594994</v>
      </c>
      <c r="L203" s="8">
        <f t="shared" si="25"/>
        <v>0.21006711306277467</v>
      </c>
      <c r="M203" s="10">
        <f t="shared" si="22"/>
        <v>1.3318299676394378</v>
      </c>
    </row>
    <row r="204" spans="1:13" ht="13.5">
      <c r="A204">
        <v>200</v>
      </c>
      <c r="B204" s="8">
        <f t="shared" si="26"/>
        <v>109.69615506024417</v>
      </c>
      <c r="D204" s="9">
        <f t="shared" si="27"/>
        <v>106.12504174213632</v>
      </c>
      <c r="F204" s="8">
        <f t="shared" si="30"/>
        <v>114.82336673651015</v>
      </c>
      <c r="G204" s="8">
        <f t="shared" si="28"/>
        <v>114.31064556888356</v>
      </c>
      <c r="H204" s="8">
        <f t="shared" si="29"/>
        <v>1.4786912851223477</v>
      </c>
      <c r="J204" s="8">
        <f t="shared" si="23"/>
        <v>111.71669459180858</v>
      </c>
      <c r="K204" s="8">
        <f t="shared" si="24"/>
        <v>91.30495704944963</v>
      </c>
      <c r="L204" s="8">
        <f t="shared" si="25"/>
        <v>0.19352352075151955</v>
      </c>
      <c r="M204" s="10">
        <f t="shared" si="22"/>
        <v>1.3355648138304783</v>
      </c>
    </row>
    <row r="205" spans="1:13" ht="13.5">
      <c r="A205">
        <v>201</v>
      </c>
      <c r="B205" s="8">
        <f t="shared" si="26"/>
        <v>109.99043790736548</v>
      </c>
      <c r="D205" s="9">
        <f t="shared" si="27"/>
        <v>106.8392644057579</v>
      </c>
      <c r="F205" s="8">
        <f t="shared" si="30"/>
        <v>115.78933685400591</v>
      </c>
      <c r="G205" s="8">
        <f t="shared" si="28"/>
        <v>115.20944695934188</v>
      </c>
      <c r="H205" s="8">
        <f t="shared" si="29"/>
        <v>1.4207022956559447</v>
      </c>
      <c r="J205" s="8">
        <f t="shared" si="23"/>
        <v>111.98020296173814</v>
      </c>
      <c r="K205" s="8">
        <f t="shared" si="24"/>
        <v>91.33589783293912</v>
      </c>
      <c r="L205" s="8">
        <f t="shared" si="25"/>
        <v>0.17726524702531743</v>
      </c>
      <c r="M205" s="10">
        <f t="shared" si="22"/>
        <v>1.3380698148623948</v>
      </c>
    </row>
    <row r="206" spans="1:13" ht="13.5">
      <c r="A206">
        <v>202</v>
      </c>
      <c r="B206" s="8">
        <f t="shared" si="26"/>
        <v>110.18781654038192</v>
      </c>
      <c r="D206" s="9">
        <f t="shared" si="27"/>
        <v>107.46949910607943</v>
      </c>
      <c r="F206" s="8">
        <f t="shared" si="30"/>
        <v>116.63014925499782</v>
      </c>
      <c r="G206" s="8">
        <f t="shared" si="28"/>
        <v>115.98591598353623</v>
      </c>
      <c r="H206" s="8">
        <f t="shared" si="29"/>
        <v>1.3562789685097858</v>
      </c>
      <c r="J206" s="8">
        <f t="shared" si="23"/>
        <v>112.11431466235594</v>
      </c>
      <c r="K206" s="8">
        <f t="shared" si="24"/>
        <v>91.35591292208728</v>
      </c>
      <c r="L206" s="8">
        <f t="shared" si="25"/>
        <v>0.16154023123760167</v>
      </c>
      <c r="M206" s="10">
        <f t="shared" si="22"/>
        <v>1.3393389497194124</v>
      </c>
    </row>
    <row r="207" spans="1:13" ht="13.5">
      <c r="A207">
        <v>203</v>
      </c>
      <c r="B207" s="8">
        <f t="shared" si="26"/>
        <v>110.28781654038191</v>
      </c>
      <c r="D207" s="9">
        <f t="shared" si="27"/>
        <v>108.01316259293993</v>
      </c>
      <c r="F207" s="8">
        <f t="shared" si="30"/>
        <v>117.34219495204601</v>
      </c>
      <c r="G207" s="8">
        <f t="shared" si="28"/>
        <v>116.63675711087961</v>
      </c>
      <c r="H207" s="8">
        <f t="shared" si="29"/>
        <v>1.2857351843931457</v>
      </c>
      <c r="J207" s="8">
        <f t="shared" si="23"/>
        <v>112.1226151684143</v>
      </c>
      <c r="K207" s="8">
        <f t="shared" si="24"/>
        <v>91.36769202151885</v>
      </c>
      <c r="L207" s="8">
        <f t="shared" si="25"/>
        <v>0.14656411805699793</v>
      </c>
      <c r="M207" s="10">
        <f t="shared" si="22"/>
        <v>1.339372218401531</v>
      </c>
    </row>
    <row r="208" spans="1:13" ht="13.5">
      <c r="A208">
        <v>204</v>
      </c>
      <c r="B208" s="8">
        <f t="shared" si="26"/>
        <v>110.29043790736547</v>
      </c>
      <c r="D208" s="9">
        <f t="shared" si="27"/>
        <v>108.46809338242834</v>
      </c>
      <c r="F208" s="8">
        <f t="shared" si="30"/>
        <v>117.92249229527276</v>
      </c>
      <c r="G208" s="8">
        <f t="shared" si="28"/>
        <v>117.15928685648204</v>
      </c>
      <c r="H208" s="8">
        <f t="shared" si="29"/>
        <v>1.2094146405140738</v>
      </c>
      <c r="J208" s="8">
        <f t="shared" si="23"/>
        <v>112.00919454055263</v>
      </c>
      <c r="K208" s="8">
        <f t="shared" si="24"/>
        <v>91.37382951172957</v>
      </c>
      <c r="L208" s="8">
        <f t="shared" si="25"/>
        <v>0.13252145527237003</v>
      </c>
      <c r="M208" s="10">
        <f t="shared" si="22"/>
        <v>1.3381756419245259</v>
      </c>
    </row>
    <row r="209" spans="1:13" ht="13.5">
      <c r="A209">
        <v>205</v>
      </c>
      <c r="B209" s="8">
        <f t="shared" si="26"/>
        <v>110.19615506024417</v>
      </c>
      <c r="D209" s="9">
        <f t="shared" si="27"/>
        <v>108.83256228741578</v>
      </c>
      <c r="F209" s="8">
        <f t="shared" si="30"/>
        <v>118.36870149699611</v>
      </c>
      <c r="G209" s="8">
        <f t="shared" si="28"/>
        <v>117.55144685332093</v>
      </c>
      <c r="H209" s="8">
        <f t="shared" si="29"/>
        <v>1.127689176146555</v>
      </c>
      <c r="J209" s="8">
        <f t="shared" si="23"/>
        <v>111.77858522518315</v>
      </c>
      <c r="K209" s="8">
        <f t="shared" si="24"/>
        <v>91.37680700313626</v>
      </c>
      <c r="L209" s="8">
        <f t="shared" si="25"/>
        <v>0.11956705888580266</v>
      </c>
      <c r="M209" s="10">
        <f t="shared" si="22"/>
        <v>1.335761232986164</v>
      </c>
    </row>
    <row r="210" spans="1:13" ht="13.5">
      <c r="A210">
        <v>206</v>
      </c>
      <c r="B210" s="8">
        <f t="shared" si="26"/>
        <v>110.00591452551993</v>
      </c>
      <c r="D210" s="9">
        <f t="shared" si="27"/>
        <v>109.10528084198147</v>
      </c>
      <c r="F210" s="8">
        <f t="shared" si="30"/>
        <v>118.67913602946749</v>
      </c>
      <c r="G210" s="8">
        <f t="shared" si="28"/>
        <v>117.81181387907273</v>
      </c>
      <c r="H210" s="8">
        <f t="shared" si="29"/>
        <v>1.04095696110708</v>
      </c>
      <c r="J210" s="8">
        <f t="shared" si="23"/>
        <v>111.43570310857372</v>
      </c>
      <c r="K210" s="8">
        <f t="shared" si="24"/>
        <v>91.37897858878023</v>
      </c>
      <c r="L210" s="8">
        <f t="shared" si="25"/>
        <v>0.10782751156161881</v>
      </c>
      <c r="M210" s="10">
        <f t="shared" si="22"/>
        <v>1.3321469374415478</v>
      </c>
    </row>
    <row r="211" spans="1:13" ht="13.5">
      <c r="A211">
        <v>207</v>
      </c>
      <c r="B211" s="8">
        <f t="shared" si="26"/>
        <v>109.72113032590309</v>
      </c>
      <c r="D211" s="9">
        <f t="shared" si="27"/>
        <v>109.28540757868917</v>
      </c>
      <c r="F211" s="8">
        <f t="shared" si="30"/>
        <v>118.85277084017982</v>
      </c>
      <c r="G211" s="8">
        <f t="shared" si="28"/>
        <v>117.93960678875214</v>
      </c>
      <c r="H211" s="8">
        <f t="shared" si="29"/>
        <v>0.9496405559643133</v>
      </c>
      <c r="J211" s="8">
        <f t="shared" si="23"/>
        <v>110.98579251763911</v>
      </c>
      <c r="K211" s="8">
        <f t="shared" si="24"/>
        <v>91.38255860875469</v>
      </c>
      <c r="L211" s="8">
        <f t="shared" si="25"/>
        <v>0.09740276240290335</v>
      </c>
      <c r="M211" s="10">
        <f t="shared" si="22"/>
        <v>1.3273565468727133</v>
      </c>
    </row>
    <row r="212" spans="1:13" ht="13.5">
      <c r="A212">
        <v>208</v>
      </c>
      <c r="B212" s="8">
        <f t="shared" si="26"/>
        <v>109.34367709133575</v>
      </c>
      <c r="D212" s="9">
        <f t="shared" si="27"/>
        <v>109.37255212813196</v>
      </c>
      <c r="F212" s="8">
        <f t="shared" si="30"/>
        <v>118.88924734471645</v>
      </c>
      <c r="G212" s="8">
        <f t="shared" si="28"/>
        <v>117.93469031937838</v>
      </c>
      <c r="H212" s="8">
        <f t="shared" si="29"/>
        <v>0.8541848534305052</v>
      </c>
      <c r="J212" s="8">
        <f t="shared" si="23"/>
        <v>110.43437568598574</v>
      </c>
      <c r="K212" s="8">
        <f t="shared" si="24"/>
        <v>91.38961172713927</v>
      </c>
      <c r="L212" s="8">
        <f t="shared" si="25"/>
        <v>0.08836779800107061</v>
      </c>
      <c r="M212" s="10">
        <f t="shared" si="22"/>
        <v>1.321419582678434</v>
      </c>
    </row>
    <row r="213" spans="1:13" ht="13.5">
      <c r="A213">
        <v>209</v>
      </c>
      <c r="B213" s="8">
        <f t="shared" si="26"/>
        <v>108.87588092598335</v>
      </c>
      <c r="D213" s="9">
        <f t="shared" si="27"/>
        <v>109.36677712077272</v>
      </c>
      <c r="F213" s="8">
        <f t="shared" si="30"/>
        <v>118.78887517280889</v>
      </c>
      <c r="G213" s="8">
        <f t="shared" si="28"/>
        <v>117.79757574812633</v>
      </c>
      <c r="H213" s="8">
        <f t="shared" si="29"/>
        <v>0.7550549109622505</v>
      </c>
      <c r="J213" s="8">
        <f t="shared" si="23"/>
        <v>109.78720703202198</v>
      </c>
      <c r="K213" s="8">
        <f t="shared" si="24"/>
        <v>91.40204511244998</v>
      </c>
      <c r="L213" s="8">
        <f t="shared" si="25"/>
        <v>0.08077435673203502</v>
      </c>
      <c r="M213" s="10">
        <f t="shared" si="22"/>
        <v>1.3143711522489334</v>
      </c>
    </row>
    <row r="214" spans="1:13" ht="13.5">
      <c r="A214">
        <v>210</v>
      </c>
      <c r="B214" s="8">
        <f t="shared" si="26"/>
        <v>108.32050807568876</v>
      </c>
      <c r="D214" s="9">
        <f t="shared" si="27"/>
        <v>109.26859788181486</v>
      </c>
      <c r="F214" s="8">
        <f t="shared" si="30"/>
        <v>118.55263065908858</v>
      </c>
      <c r="G214" s="8">
        <f t="shared" si="28"/>
        <v>117.5294184007486</v>
      </c>
      <c r="H214" s="8">
        <f t="shared" si="29"/>
        <v>0.6527336851282517</v>
      </c>
      <c r="J214" s="8">
        <f t="shared" si="23"/>
        <v>109.05023243072826</v>
      </c>
      <c r="K214" s="8">
        <f t="shared" si="24"/>
        <v>91.42160250526885</v>
      </c>
      <c r="L214" s="8">
        <f t="shared" si="25"/>
        <v>0.07465266034071831</v>
      </c>
      <c r="M214" s="10">
        <f t="shared" si="22"/>
        <v>1.3062517779262084</v>
      </c>
    </row>
    <row r="215" spans="1:13" ht="13.5">
      <c r="A215">
        <v>211</v>
      </c>
      <c r="B215" s="8">
        <f t="shared" si="26"/>
        <v>107.68075145110083</v>
      </c>
      <c r="D215" s="9">
        <f t="shared" si="27"/>
        <v>109.07897992058965</v>
      </c>
      <c r="F215" s="8">
        <f t="shared" si="30"/>
        <v>118.18215208587685</v>
      </c>
      <c r="G215" s="8">
        <f t="shared" si="28"/>
        <v>117.13201202239925</v>
      </c>
      <c r="H215" s="8">
        <f t="shared" si="29"/>
        <v>0.547719678780492</v>
      </c>
      <c r="J215" s="8">
        <f t="shared" si="23"/>
        <v>108.2295535056657</v>
      </c>
      <c r="K215" s="8">
        <f t="shared" si="24"/>
        <v>91.44985995173921</v>
      </c>
      <c r="L215" s="8">
        <f t="shared" si="25"/>
        <v>0.07001313895368277</v>
      </c>
      <c r="M215" s="10">
        <f t="shared" si="22"/>
        <v>1.2971071995832535</v>
      </c>
    </row>
    <row r="216" spans="1:13" ht="13.5">
      <c r="A216">
        <v>212</v>
      </c>
      <c r="B216" s="8">
        <f t="shared" si="26"/>
        <v>106.96021507213446</v>
      </c>
      <c r="D216" s="9">
        <f t="shared" si="27"/>
        <v>108.79933422669188</v>
      </c>
      <c r="F216" s="8">
        <f t="shared" si="30"/>
        <v>117.67973170117975</v>
      </c>
      <c r="G216" s="8">
        <f t="shared" si="28"/>
        <v>116.60778003827522</v>
      </c>
      <c r="H216" s="8">
        <f t="shared" si="29"/>
        <v>0.44052451249003993</v>
      </c>
      <c r="J216" s="8">
        <f t="shared" si="23"/>
        <v>107.33139682606613</v>
      </c>
      <c r="K216" s="8">
        <f t="shared" si="24"/>
        <v>91.48822297896608</v>
      </c>
      <c r="L216" s="8">
        <f t="shared" si="25"/>
        <v>0.06684812778100097</v>
      </c>
      <c r="M216" s="10">
        <f t="shared" si="22"/>
        <v>1.2869881517839952</v>
      </c>
    </row>
    <row r="217" spans="1:13" ht="13.5">
      <c r="A217">
        <v>213</v>
      </c>
      <c r="B217" s="8">
        <f t="shared" si="26"/>
        <v>106.16289650954788</v>
      </c>
      <c r="D217" s="9">
        <f t="shared" si="27"/>
        <v>108.4315103957804</v>
      </c>
      <c r="F217" s="8">
        <f t="shared" si="30"/>
        <v>117.04830455076527</v>
      </c>
      <c r="G217" s="8">
        <f t="shared" si="28"/>
        <v>115.95976374664353</v>
      </c>
      <c r="H217" s="8">
        <f t="shared" si="29"/>
        <v>0.33167043207786684</v>
      </c>
      <c r="J217" s="8">
        <f t="shared" si="23"/>
        <v>106.36208776780713</v>
      </c>
      <c r="K217" s="8">
        <f t="shared" si="24"/>
        <v>91.53792498805338</v>
      </c>
      <c r="L217" s="8">
        <f t="shared" si="25"/>
        <v>0.06513351591163066</v>
      </c>
      <c r="M217" s="10">
        <f t="shared" si="22"/>
        <v>1.2759501166096001</v>
      </c>
    </row>
    <row r="218" spans="1:13" ht="13.5">
      <c r="A218">
        <v>214</v>
      </c>
      <c r="B218" s="8">
        <f t="shared" si="26"/>
        <v>105.29316740917996</v>
      </c>
      <c r="D218" s="9">
        <f t="shared" si="27"/>
        <v>107.97778761853391</v>
      </c>
      <c r="F218" s="8">
        <f t="shared" si="30"/>
        <v>116.2914341787214</v>
      </c>
      <c r="G218" s="8">
        <f t="shared" si="28"/>
        <v>115.19160750176725</v>
      </c>
      <c r="H218" s="8">
        <f t="shared" si="29"/>
        <v>0.2216877643824521</v>
      </c>
      <c r="J218" s="8">
        <f t="shared" si="23"/>
        <v>105.3280286885129</v>
      </c>
      <c r="K218" s="8">
        <f t="shared" si="24"/>
        <v>91.60002664259817</v>
      </c>
      <c r="L218" s="8">
        <f t="shared" si="25"/>
        <v>0.06483032977494661</v>
      </c>
      <c r="M218" s="10">
        <f t="shared" si="22"/>
        <v>1.264053053355348</v>
      </c>
    </row>
    <row r="219" spans="1:13" ht="13.5">
      <c r="A219">
        <v>215</v>
      </c>
      <c r="B219" s="8">
        <f t="shared" si="26"/>
        <v>104.35575219373081</v>
      </c>
      <c r="D219" s="9">
        <f t="shared" si="27"/>
        <v>107.44086357666313</v>
      </c>
      <c r="F219" s="8">
        <f t="shared" si="30"/>
        <v>115.4132952661497</v>
      </c>
      <c r="G219" s="8">
        <f t="shared" si="28"/>
        <v>114.30754095890781</v>
      </c>
      <c r="H219" s="8">
        <f t="shared" si="29"/>
        <v>0.11111233365826254</v>
      </c>
      <c r="J219" s="8">
        <f t="shared" si="23"/>
        <v>104.2356809770736</v>
      </c>
      <c r="K219" s="8">
        <f t="shared" si="24"/>
        <v>91.67541603506471</v>
      </c>
      <c r="L219" s="8">
        <f t="shared" si="25"/>
        <v>0.06588623604410672</v>
      </c>
      <c r="M219" s="10">
        <f t="shared" si="22"/>
        <v>1.2513611064149754</v>
      </c>
    </row>
    <row r="220" spans="1:13" ht="13.5">
      <c r="A220">
        <v>216</v>
      </c>
      <c r="B220" s="8">
        <f t="shared" si="26"/>
        <v>103.35570504584948</v>
      </c>
      <c r="D220" s="9">
        <f t="shared" si="27"/>
        <v>106.82384130007668</v>
      </c>
      <c r="F220" s="8">
        <f t="shared" si="30"/>
        <v>114.41865329256608</v>
      </c>
      <c r="G220" s="8">
        <f t="shared" si="28"/>
        <v>113.31235846789443</v>
      </c>
      <c r="H220" s="8">
        <f t="shared" si="29"/>
        <v>0.0004828511910981853</v>
      </c>
      <c r="J220" s="8">
        <f t="shared" si="23"/>
        <v>103.09155046707819</v>
      </c>
      <c r="K220" s="8">
        <f t="shared" si="24"/>
        <v>91.764809420771</v>
      </c>
      <c r="L220" s="8">
        <f t="shared" si="25"/>
        <v>0.06823695101032481</v>
      </c>
      <c r="M220" s="10">
        <f t="shared" si="22"/>
        <v>1.2379422927756365</v>
      </c>
    </row>
    <row r="221" spans="1:13" ht="13.5">
      <c r="A221">
        <v>217</v>
      </c>
      <c r="B221" s="8">
        <f t="shared" si="26"/>
        <v>102.29838528466412</v>
      </c>
      <c r="D221" s="9">
        <f t="shared" si="27"/>
        <v>106.13021404923126</v>
      </c>
      <c r="F221" s="8">
        <f t="shared" si="30"/>
        <v>113.31284131908552</v>
      </c>
      <c r="G221" s="8">
        <f t="shared" si="28"/>
        <v>112.21139571564339</v>
      </c>
      <c r="H221" s="8">
        <f t="shared" si="29"/>
        <v>-0.1096617091531152</v>
      </c>
      <c r="J221" s="8">
        <f t="shared" si="23"/>
        <v>101.90217565199028</v>
      </c>
      <c r="K221" s="8">
        <f t="shared" si="24"/>
        <v>91.86875231950765</v>
      </c>
      <c r="L221" s="8">
        <f t="shared" si="25"/>
        <v>0.07180754578295712</v>
      </c>
      <c r="M221" s="10">
        <f t="shared" si="22"/>
        <v>1.2238681706459777</v>
      </c>
    </row>
    <row r="222" spans="1:13" ht="13.5">
      <c r="A222">
        <v>218</v>
      </c>
      <c r="B222" s="8">
        <f t="shared" si="26"/>
        <v>101.18943125571785</v>
      </c>
      <c r="D222" s="9">
        <f t="shared" si="27"/>
        <v>105.36384829631783</v>
      </c>
      <c r="F222" s="8">
        <f t="shared" si="30"/>
        <v>112.10173400649028</v>
      </c>
      <c r="G222" s="8">
        <f t="shared" si="28"/>
        <v>111.01050373141304</v>
      </c>
      <c r="H222" s="8">
        <f t="shared" si="29"/>
        <v>-0.21878473666083897</v>
      </c>
      <c r="J222" s="8">
        <f t="shared" si="23"/>
        <v>100.67411810684455</v>
      </c>
      <c r="K222" s="8">
        <f t="shared" si="24"/>
        <v>91.9876207984324</v>
      </c>
      <c r="L222" s="8">
        <f t="shared" si="25"/>
        <v>0.07651363909713672</v>
      </c>
      <c r="M222" s="10">
        <f aca="true" t="shared" si="31" ref="M222:M285">(B133/$K$94+B223/AVERAGE($B$95:$B$184))/2</f>
        <v>1.2092134908317398</v>
      </c>
    </row>
    <row r="223" spans="1:13" ht="13.5">
      <c r="A223">
        <v>219</v>
      </c>
      <c r="B223" s="8">
        <f t="shared" si="26"/>
        <v>100.034732861516</v>
      </c>
      <c r="D223" s="9">
        <f t="shared" si="27"/>
        <v>104.52896488819783</v>
      </c>
      <c r="F223" s="8">
        <f t="shared" si="30"/>
        <v>110.7917189947522</v>
      </c>
      <c r="G223" s="8">
        <f t="shared" si="28"/>
        <v>109.71602038142859</v>
      </c>
      <c r="H223" s="8">
        <f t="shared" si="29"/>
        <v>-0.3263545979931997</v>
      </c>
      <c r="J223" s="8">
        <f aca="true" t="shared" si="32" ref="J223:J286">(K222+L222)*M133</f>
        <v>99.4139545058513</v>
      </c>
      <c r="K223" s="8">
        <f aca="true" t="shared" si="33" ref="K223:K286">$K$1*B223/M133+(1-$K$1)*(K222+L222)</f>
        <v>92.12162276728759</v>
      </c>
      <c r="L223" s="8">
        <f aca="true" t="shared" si="34" ref="L223:L286">$K$2*(K223-K222)+(1-$K$2)*L222</f>
        <v>0.08226247207294182</v>
      </c>
      <c r="M223" s="10">
        <f t="shared" si="31"/>
        <v>1.1940558325573443</v>
      </c>
    </row>
    <row r="224" spans="1:13" ht="13.5">
      <c r="A224">
        <v>220</v>
      </c>
      <c r="B224" s="8">
        <f t="shared" si="26"/>
        <v>98.84040286651337</v>
      </c>
      <c r="D224" s="9">
        <f t="shared" si="27"/>
        <v>103.63011848286148</v>
      </c>
      <c r="F224" s="8">
        <f t="shared" si="30"/>
        <v>109.38966578343539</v>
      </c>
      <c r="G224" s="8">
        <f t="shared" si="28"/>
        <v>108.33473949174319</v>
      </c>
      <c r="H224" s="8">
        <f t="shared" si="29"/>
        <v>-0.4318472271624197</v>
      </c>
      <c r="J224" s="8">
        <f t="shared" si="32"/>
        <v>98.12826962626733</v>
      </c>
      <c r="K224" s="8">
        <f t="shared" si="33"/>
        <v>92.27079913869746</v>
      </c>
      <c r="L224" s="8">
        <f t="shared" si="34"/>
        <v>0.08895386200663417</v>
      </c>
      <c r="M224" s="10">
        <f t="shared" si="31"/>
        <v>1.1784752255077122</v>
      </c>
    </row>
    <row r="225" spans="1:13" ht="13.5">
      <c r="A225">
        <v>221</v>
      </c>
      <c r="B225" s="8">
        <f t="shared" si="26"/>
        <v>97.61274711633996</v>
      </c>
      <c r="D225" s="9">
        <f t="shared" si="27"/>
        <v>102.67217535959188</v>
      </c>
      <c r="F225" s="8">
        <f t="shared" si="30"/>
        <v>107.90289226458077</v>
      </c>
      <c r="G225" s="8">
        <f t="shared" si="28"/>
        <v>106.8738777497567</v>
      </c>
      <c r="H225" s="8">
        <f t="shared" si="29"/>
        <v>-0.5347486786448269</v>
      </c>
      <c r="J225" s="8">
        <f t="shared" si="32"/>
        <v>96.82364974464421</v>
      </c>
      <c r="K225" s="8">
        <f t="shared" si="33"/>
        <v>92.4350247329054</v>
      </c>
      <c r="L225" s="8">
        <f t="shared" si="34"/>
        <v>0.09648103522676563</v>
      </c>
      <c r="M225" s="10">
        <f t="shared" si="31"/>
        <v>1.1625537599316833</v>
      </c>
    </row>
    <row r="226" spans="1:13" ht="13.5">
      <c r="A226">
        <v>222</v>
      </c>
      <c r="B226" s="8">
        <f t="shared" si="26"/>
        <v>96.3582338163552</v>
      </c>
      <c r="D226" s="9">
        <f t="shared" si="27"/>
        <v>101.6602897109415</v>
      </c>
      <c r="F226" s="8">
        <f t="shared" si="30"/>
        <v>106.33912907111187</v>
      </c>
      <c r="G226" s="8">
        <f t="shared" si="28"/>
        <v>105.3410395456362</v>
      </c>
      <c r="H226" s="8">
        <f t="shared" si="29"/>
        <v>-0.6345576311923937</v>
      </c>
      <c r="J226" s="8">
        <f t="shared" si="32"/>
        <v>95.50667586034311</v>
      </c>
      <c r="K226" s="8">
        <f t="shared" si="33"/>
        <v>92.61400883842418</v>
      </c>
      <c r="L226" s="8">
        <f t="shared" si="34"/>
        <v>0.104731342255967</v>
      </c>
      <c r="M226" s="10">
        <f t="shared" si="31"/>
        <v>1.1463751867065737</v>
      </c>
    </row>
    <row r="227" spans="1:13" ht="13.5">
      <c r="A227">
        <v>223</v>
      </c>
      <c r="B227" s="8">
        <f t="shared" si="26"/>
        <v>95.08346201920132</v>
      </c>
      <c r="D227" s="9">
        <f t="shared" si="27"/>
        <v>100.59987853202423</v>
      </c>
      <c r="F227" s="8">
        <f t="shared" si="30"/>
        <v>104.70648191444381</v>
      </c>
      <c r="G227" s="8">
        <f t="shared" si="28"/>
        <v>103.74417992491956</v>
      </c>
      <c r="H227" s="8">
        <f t="shared" si="29"/>
        <v>-0.7307878301448186</v>
      </c>
      <c r="J227" s="8">
        <f t="shared" si="32"/>
        <v>94.18391622114413</v>
      </c>
      <c r="K227" s="8">
        <f t="shared" si="33"/>
        <v>92.80729537829463</v>
      </c>
      <c r="L227" s="8">
        <f t="shared" si="34"/>
        <v>0.11358686201741452</v>
      </c>
      <c r="M227" s="10">
        <f t="shared" si="31"/>
        <v>1.1300245093123218</v>
      </c>
    </row>
    <row r="228" spans="1:13" ht="13.5">
      <c r="A228">
        <v>224</v>
      </c>
      <c r="B228" s="8">
        <f t="shared" si="26"/>
        <v>93.79512947488251</v>
      </c>
      <c r="D228" s="9">
        <f t="shared" si="27"/>
        <v>99.49659522945966</v>
      </c>
      <c r="F228" s="8">
        <f t="shared" si="30"/>
        <v>103.01339209477474</v>
      </c>
      <c r="G228" s="8">
        <f t="shared" si="28"/>
        <v>102.09156583278552</v>
      </c>
      <c r="H228" s="8">
        <f t="shared" si="29"/>
        <v>-0.8229704563437412</v>
      </c>
      <c r="J228" s="8">
        <f t="shared" si="32"/>
        <v>92.86191767501406</v>
      </c>
      <c r="K228" s="8">
        <f t="shared" si="33"/>
        <v>93.01426267648213</v>
      </c>
      <c r="L228" s="8">
        <f t="shared" si="34"/>
        <v>0.1229249056344238</v>
      </c>
      <c r="M228" s="10">
        <f t="shared" si="31"/>
        <v>1.1135875697030784</v>
      </c>
    </row>
    <row r="229" spans="1:13" ht="13.5">
      <c r="A229">
        <v>225</v>
      </c>
      <c r="B229" s="8">
        <f t="shared" si="26"/>
        <v>92.50000000000001</v>
      </c>
      <c r="D229" s="9">
        <f t="shared" si="27"/>
        <v>98.35630207854423</v>
      </c>
      <c r="F229" s="8">
        <f t="shared" si="30"/>
        <v>101.26859537644178</v>
      </c>
      <c r="G229" s="8">
        <f t="shared" si="28"/>
        <v>100.3917358387976</v>
      </c>
      <c r="H229" s="8">
        <f t="shared" si="29"/>
        <v>-0.910656410108159</v>
      </c>
      <c r="J229" s="8">
        <f t="shared" si="32"/>
        <v>91.54719542883204</v>
      </c>
      <c r="K229" s="8">
        <f t="shared" si="33"/>
        <v>93.23412287069452</v>
      </c>
      <c r="L229" s="8">
        <f t="shared" si="34"/>
        <v>0.13261843449222016</v>
      </c>
      <c r="M229" s="10">
        <f t="shared" si="31"/>
        <v>1.097150630093835</v>
      </c>
    </row>
    <row r="230" spans="1:13" ht="13.5">
      <c r="A230">
        <v>226</v>
      </c>
      <c r="B230" s="8">
        <f t="shared" si="26"/>
        <v>91.20487052511751</v>
      </c>
      <c r="D230" s="9">
        <f t="shared" si="27"/>
        <v>97.18504166283539</v>
      </c>
      <c r="F230" s="8">
        <f t="shared" si="30"/>
        <v>99.48107942868944</v>
      </c>
      <c r="G230" s="8">
        <f t="shared" si="28"/>
        <v>98.65345853833225</v>
      </c>
      <c r="H230" s="8">
        <f t="shared" si="29"/>
        <v>-0.9934184991438787</v>
      </c>
      <c r="J230" s="8">
        <f t="shared" si="32"/>
        <v>90.2462208574696</v>
      </c>
      <c r="K230" s="8">
        <f t="shared" si="33"/>
        <v>93.46592107656237</v>
      </c>
      <c r="L230" s="8">
        <f t="shared" si="34"/>
        <v>0.1425364116297828</v>
      </c>
      <c r="M230" s="10">
        <f t="shared" si="31"/>
        <v>1.080799952699583</v>
      </c>
    </row>
    <row r="231" spans="1:13" ht="13.5">
      <c r="A231">
        <v>227</v>
      </c>
      <c r="B231" s="8">
        <f t="shared" si="26"/>
        <v>89.91653798079874</v>
      </c>
      <c r="D231" s="9">
        <f t="shared" si="27"/>
        <v>95.98900743529182</v>
      </c>
      <c r="F231" s="8">
        <f t="shared" si="30"/>
        <v>97.66004003918836</v>
      </c>
      <c r="G231" s="8">
        <f t="shared" si="28"/>
        <v>96.8856898333494</v>
      </c>
      <c r="H231" s="8">
        <f t="shared" si="29"/>
        <v>-1.070853519727775</v>
      </c>
      <c r="J231" s="8">
        <f t="shared" si="32"/>
        <v>88.96540707366411</v>
      </c>
      <c r="K231" s="8">
        <f t="shared" si="33"/>
        <v>93.70853447318531</v>
      </c>
      <c r="L231" s="8">
        <f t="shared" si="34"/>
        <v>0.15254411012909883</v>
      </c>
      <c r="M231" s="10">
        <f t="shared" si="31"/>
        <v>1.064621379474473</v>
      </c>
    </row>
    <row r="232" spans="1:13" ht="13.5">
      <c r="A232">
        <v>228</v>
      </c>
      <c r="B232" s="8">
        <f t="shared" si="26"/>
        <v>88.64176618364483</v>
      </c>
      <c r="D232" s="9">
        <f t="shared" si="27"/>
        <v>94.77451354439322</v>
      </c>
      <c r="F232" s="8">
        <f t="shared" si="30"/>
        <v>95.81483631362163</v>
      </c>
      <c r="G232" s="8">
        <f t="shared" si="28"/>
        <v>95.09752930062395</v>
      </c>
      <c r="H232" s="8">
        <f t="shared" si="29"/>
        <v>-1.1425842210275432</v>
      </c>
      <c r="J232" s="8">
        <f t="shared" si="32"/>
        <v>87.7110920394749</v>
      </c>
      <c r="K232" s="8">
        <f t="shared" si="33"/>
        <v>93.96067155034996</v>
      </c>
      <c r="L232" s="8">
        <f t="shared" si="34"/>
        <v>0.16250340683265369</v>
      </c>
      <c r="M232" s="10">
        <f t="shared" si="31"/>
        <v>1.048699913898444</v>
      </c>
    </row>
    <row r="233" spans="1:13" ht="13.5">
      <c r="A233">
        <v>229</v>
      </c>
      <c r="B233" s="8">
        <f t="shared" si="26"/>
        <v>87.38725288366005</v>
      </c>
      <c r="D233" s="9">
        <f t="shared" si="27"/>
        <v>93.54796407224354</v>
      </c>
      <c r="F233" s="8">
        <f t="shared" si="30"/>
        <v>93.9549450795964</v>
      </c>
      <c r="G233" s="8">
        <f t="shared" si="28"/>
        <v>93.29817586000277</v>
      </c>
      <c r="H233" s="8">
        <f t="shared" si="29"/>
        <v>-1.2082611429869066</v>
      </c>
      <c r="J233" s="8">
        <f t="shared" si="32"/>
        <v>86.48951907295431</v>
      </c>
      <c r="K233" s="8">
        <f t="shared" si="33"/>
        <v>94.22087183124982</v>
      </c>
      <c r="L233" s="8">
        <f t="shared" si="34"/>
        <v>0.17227309423937495</v>
      </c>
      <c r="M233" s="10">
        <f t="shared" si="31"/>
        <v>1.0331193068488123</v>
      </c>
    </row>
    <row r="234" spans="1:13" ht="13.5">
      <c r="A234">
        <v>230</v>
      </c>
      <c r="B234" s="8">
        <f t="shared" si="26"/>
        <v>86.15959713348664</v>
      </c>
      <c r="D234" s="9">
        <f t="shared" si="27"/>
        <v>92.31582183452684</v>
      </c>
      <c r="F234" s="8">
        <f t="shared" si="30"/>
        <v>92.08991471701586</v>
      </c>
      <c r="G234" s="8">
        <f t="shared" si="28"/>
        <v>91.49688295866294</v>
      </c>
      <c r="H234" s="8">
        <f t="shared" si="29"/>
        <v>-1.2675643188221994</v>
      </c>
      <c r="J234" s="8">
        <f t="shared" si="32"/>
        <v>85.30681467851386</v>
      </c>
      <c r="K234" s="8">
        <f t="shared" si="33"/>
        <v>94.48750645822902</v>
      </c>
      <c r="L234" s="8">
        <f t="shared" si="34"/>
        <v>0.18170924751335718</v>
      </c>
      <c r="M234" s="10">
        <f t="shared" si="31"/>
        <v>1.0179616485744165</v>
      </c>
    </row>
    <row r="235" spans="1:13" ht="13.5">
      <c r="A235">
        <v>231</v>
      </c>
      <c r="B235" s="8">
        <f t="shared" si="26"/>
        <v>84.96526713848397</v>
      </c>
      <c r="D235" s="9">
        <f t="shared" si="27"/>
        <v>91.08457689431881</v>
      </c>
      <c r="F235" s="8">
        <f t="shared" si="30"/>
        <v>90.22931863984074</v>
      </c>
      <c r="G235" s="8">
        <f t="shared" si="28"/>
        <v>89.70291348970507</v>
      </c>
      <c r="H235" s="8">
        <f t="shared" si="29"/>
        <v>-1.3202048338357666</v>
      </c>
      <c r="J235" s="8">
        <f t="shared" si="32"/>
        <v>84.16896370615082</v>
      </c>
      <c r="K235" s="8">
        <f t="shared" si="33"/>
        <v>94.75878009870075</v>
      </c>
      <c r="L235" s="8">
        <f t="shared" si="34"/>
        <v>0.1906656868091948</v>
      </c>
      <c r="M235" s="10">
        <f t="shared" si="31"/>
        <v>1.0033069687601786</v>
      </c>
    </row>
    <row r="236" spans="1:13" ht="13.5">
      <c r="A236">
        <v>232</v>
      </c>
      <c r="B236" s="8">
        <f t="shared" si="26"/>
        <v>83.81056874428216</v>
      </c>
      <c r="D236" s="9">
        <f t="shared" si="27"/>
        <v>89.86071494315185</v>
      </c>
      <c r="F236" s="8">
        <f t="shared" si="30"/>
        <v>88.38270865586931</v>
      </c>
      <c r="G236" s="8">
        <f t="shared" si="28"/>
        <v>87.92549466471058</v>
      </c>
      <c r="H236" s="8">
        <f t="shared" si="29"/>
        <v>-1.3659262329516384</v>
      </c>
      <c r="J236" s="8">
        <f t="shared" si="32"/>
        <v>83.08178192330956</v>
      </c>
      <c r="K236" s="8">
        <f t="shared" si="33"/>
        <v>95.03273468849834</v>
      </c>
      <c r="L236" s="8">
        <f t="shared" si="34"/>
        <v>0.19899457710803364</v>
      </c>
      <c r="M236" s="10">
        <f t="shared" si="31"/>
        <v>0.9892328466305198</v>
      </c>
    </row>
    <row r="237" spans="1:13" ht="13.5">
      <c r="A237">
        <v>233</v>
      </c>
      <c r="B237" s="8">
        <f t="shared" si="26"/>
        <v>82.7016147153359</v>
      </c>
      <c r="D237" s="9">
        <f t="shared" si="27"/>
        <v>88.65068570337792</v>
      </c>
      <c r="F237" s="8">
        <f t="shared" si="30"/>
        <v>86.55956843175895</v>
      </c>
      <c r="G237" s="8">
        <f t="shared" si="28"/>
        <v>86.17377306011664</v>
      </c>
      <c r="H237" s="8">
        <f t="shared" si="29"/>
        <v>-1.4045057701158685</v>
      </c>
      <c r="J237" s="8">
        <f t="shared" si="32"/>
        <v>82.0508861639414</v>
      </c>
      <c r="K237" s="8">
        <f t="shared" si="33"/>
        <v>95.30725557388779</v>
      </c>
      <c r="L237" s="8">
        <f t="shared" si="34"/>
        <v>0.20654720793617523</v>
      </c>
      <c r="M237" s="10">
        <f t="shared" si="31"/>
        <v>0.9758140329911811</v>
      </c>
    </row>
    <row r="238" spans="1:13" ht="13.5">
      <c r="A238">
        <v>234</v>
      </c>
      <c r="B238" s="8">
        <f t="shared" si="26"/>
        <v>81.64429495415055</v>
      </c>
      <c r="D238" s="9">
        <f t="shared" si="27"/>
        <v>87.46087150576952</v>
      </c>
      <c r="F238" s="8">
        <f t="shared" si="30"/>
        <v>84.76926729000077</v>
      </c>
      <c r="G238" s="8">
        <f t="shared" si="28"/>
        <v>84.45677005641575</v>
      </c>
      <c r="H238" s="8">
        <f t="shared" si="29"/>
        <v>-1.4357554934743713</v>
      </c>
      <c r="J238" s="8">
        <f t="shared" si="32"/>
        <v>81.08166230257098</v>
      </c>
      <c r="K238" s="8">
        <f t="shared" si="33"/>
        <v>95.5800806338012</v>
      </c>
      <c r="L238" s="8">
        <f t="shared" si="34"/>
        <v>0.2131749931338993</v>
      </c>
      <c r="M238" s="10">
        <f t="shared" si="31"/>
        <v>0.9631220860508086</v>
      </c>
    </row>
    <row r="239" spans="1:13" ht="13.5">
      <c r="A239">
        <v>235</v>
      </c>
      <c r="B239" s="8">
        <f t="shared" si="26"/>
        <v>80.64424780626923</v>
      </c>
      <c r="D239" s="9">
        <f t="shared" si="27"/>
        <v>86.29755619544574</v>
      </c>
      <c r="F239" s="8">
        <f t="shared" si="30"/>
        <v>83.02101456294137</v>
      </c>
      <c r="G239" s="8">
        <f t="shared" si="28"/>
        <v>82.78333788727416</v>
      </c>
      <c r="H239" s="8">
        <f t="shared" si="29"/>
        <v>-1.4595231610410933</v>
      </c>
      <c r="J239" s="8">
        <f t="shared" si="32"/>
        <v>80.17923138698676</v>
      </c>
      <c r="K239" s="8">
        <f t="shared" si="33"/>
        <v>95.84881295263214</v>
      </c>
      <c r="L239" s="8">
        <f t="shared" si="34"/>
        <v>0.21873072570360358</v>
      </c>
      <c r="M239" s="10">
        <f t="shared" si="31"/>
        <v>0.9512250227965564</v>
      </c>
    </row>
    <row r="240" spans="1:13" ht="13.5">
      <c r="A240">
        <v>236</v>
      </c>
      <c r="B240" s="8">
        <f t="shared" si="26"/>
        <v>79.70683259082008</v>
      </c>
      <c r="D240" s="9">
        <f t="shared" si="27"/>
        <v>85.16689451761043</v>
      </c>
      <c r="F240" s="8">
        <f t="shared" si="30"/>
        <v>81.32381472623307</v>
      </c>
      <c r="G240" s="8">
        <f t="shared" si="28"/>
        <v>81.16211651269177</v>
      </c>
      <c r="H240" s="8">
        <f t="shared" si="29"/>
        <v>-1.4756929823952232</v>
      </c>
      <c r="J240" s="8">
        <f t="shared" si="32"/>
        <v>79.34841435127329</v>
      </c>
      <c r="K240" s="8">
        <f t="shared" si="33"/>
        <v>96.11093756360023</v>
      </c>
      <c r="L240" s="8">
        <f t="shared" si="34"/>
        <v>0.2230701142300519</v>
      </c>
      <c r="M240" s="10">
        <f t="shared" si="31"/>
        <v>0.9401869876221607</v>
      </c>
    </row>
    <row r="241" spans="1:13" ht="13.5">
      <c r="A241">
        <v>237</v>
      </c>
      <c r="B241" s="8">
        <f t="shared" si="26"/>
        <v>78.83710349045211</v>
      </c>
      <c r="D241" s="9">
        <f t="shared" si="27"/>
        <v>84.07488213225237</v>
      </c>
      <c r="F241" s="8">
        <f t="shared" si="30"/>
        <v>79.68642353029655</v>
      </c>
      <c r="G241" s="8">
        <f t="shared" si="28"/>
        <v>79.60149152631212</v>
      </c>
      <c r="H241" s="8">
        <f t="shared" si="29"/>
        <v>-1.484186182793666</v>
      </c>
      <c r="J241" s="8">
        <f t="shared" si="32"/>
        <v>78.59369582039088</v>
      </c>
      <c r="K241" s="8">
        <f t="shared" si="33"/>
        <v>96.36384268700215</v>
      </c>
      <c r="L241" s="8">
        <f t="shared" si="34"/>
        <v>0.22605361514723837</v>
      </c>
      <c r="M241" s="10">
        <f t="shared" si="31"/>
        <v>0.930067939822903</v>
      </c>
    </row>
    <row r="242" spans="1:13" ht="13.5">
      <c r="A242">
        <v>238</v>
      </c>
      <c r="B242" s="8">
        <f t="shared" si="26"/>
        <v>78.03978492786557</v>
      </c>
      <c r="D242" s="9">
        <f t="shared" si="27"/>
        <v>83.02732640389232</v>
      </c>
      <c r="F242" s="8">
        <f t="shared" si="30"/>
        <v>78.11730534351845</v>
      </c>
      <c r="G242" s="8">
        <f t="shared" si="28"/>
        <v>78.10955330195317</v>
      </c>
      <c r="H242" s="8">
        <f t="shared" si="29"/>
        <v>-1.484961386950194</v>
      </c>
      <c r="J242" s="8">
        <f t="shared" si="32"/>
        <v>77.91918760662517</v>
      </c>
      <c r="K242" s="8">
        <f t="shared" si="33"/>
        <v>96.60484574285934</v>
      </c>
      <c r="L242" s="8">
        <f t="shared" si="34"/>
        <v>0.22754855921823372</v>
      </c>
      <c r="M242" s="10">
        <f t="shared" si="31"/>
        <v>0.9209233614799479</v>
      </c>
    </row>
    <row r="243" spans="1:13" ht="13.5">
      <c r="A243">
        <v>239</v>
      </c>
      <c r="B243" s="8">
        <f t="shared" si="26"/>
        <v>77.31924854889918</v>
      </c>
      <c r="D243" s="9">
        <f t="shared" si="27"/>
        <v>82.02981810868697</v>
      </c>
      <c r="F243" s="8">
        <f t="shared" si="30"/>
        <v>76.62459191500298</v>
      </c>
      <c r="G243" s="8">
        <f t="shared" si="28"/>
        <v>76.6940575783926</v>
      </c>
      <c r="H243" s="8">
        <f t="shared" si="29"/>
        <v>-1.4780148206112314</v>
      </c>
      <c r="J243" s="8">
        <f t="shared" si="32"/>
        <v>77.32859258416497</v>
      </c>
      <c r="K243" s="8">
        <f t="shared" si="33"/>
        <v>96.8312242234857</v>
      </c>
      <c r="L243" s="8">
        <f t="shared" si="34"/>
        <v>0.22743155135904694</v>
      </c>
      <c r="M243" s="10">
        <f t="shared" si="31"/>
        <v>0.9128039871572229</v>
      </c>
    </row>
    <row r="244" spans="1:13" ht="13.5">
      <c r="A244">
        <v>240</v>
      </c>
      <c r="B244" s="8">
        <f t="shared" si="26"/>
        <v>76.67949192431125</v>
      </c>
      <c r="D244" s="9">
        <f t="shared" si="27"/>
        <v>81.08770419672942</v>
      </c>
      <c r="F244" s="8">
        <f t="shared" si="30"/>
        <v>75.21604275778137</v>
      </c>
      <c r="G244" s="8">
        <f t="shared" si="28"/>
        <v>75.36238767443436</v>
      </c>
      <c r="H244" s="8">
        <f t="shared" si="29"/>
        <v>-1.4633803289459326</v>
      </c>
      <c r="J244" s="8">
        <f t="shared" si="32"/>
        <v>76.82516970686709</v>
      </c>
      <c r="K244" s="8">
        <f t="shared" si="33"/>
        <v>97.04025127303228</v>
      </c>
      <c r="L244" s="8">
        <f t="shared" si="34"/>
        <v>0.22559110117779999</v>
      </c>
      <c r="M244" s="10">
        <f t="shared" si="31"/>
        <v>0.9057555567277221</v>
      </c>
    </row>
    <row r="245" spans="1:13" ht="13.5">
      <c r="A245">
        <v>241</v>
      </c>
      <c r="B245" s="8">
        <f t="shared" si="26"/>
        <v>76.12411907401665</v>
      </c>
      <c r="D245" s="9">
        <f t="shared" si="27"/>
        <v>80.20606174224578</v>
      </c>
      <c r="F245" s="8">
        <f t="shared" si="30"/>
        <v>73.89900734548843</v>
      </c>
      <c r="G245" s="8">
        <f t="shared" si="28"/>
        <v>74.12151851834125</v>
      </c>
      <c r="H245" s="8">
        <f t="shared" si="29"/>
        <v>-1.4411292116606507</v>
      </c>
      <c r="J245" s="8">
        <f t="shared" si="32"/>
        <v>76.41170100085513</v>
      </c>
      <c r="K245" s="8">
        <f t="shared" si="33"/>
        <v>97.22923554829316</v>
      </c>
      <c r="L245" s="8">
        <f t="shared" si="34"/>
        <v>0.22193041858610785</v>
      </c>
      <c r="M245" s="10">
        <f t="shared" si="31"/>
        <v>0.899818592533443</v>
      </c>
    </row>
    <row r="246" spans="1:13" ht="13.5">
      <c r="A246">
        <v>242</v>
      </c>
      <c r="B246" s="8">
        <f t="shared" si="26"/>
        <v>75.65632290866425</v>
      </c>
      <c r="D246" s="9">
        <f t="shared" si="27"/>
        <v>79.38967320859996</v>
      </c>
      <c r="F246" s="8">
        <f t="shared" si="30"/>
        <v>72.6803893066806</v>
      </c>
      <c r="G246" s="8">
        <f t="shared" si="28"/>
        <v>72.97798266687897</v>
      </c>
      <c r="H246" s="8">
        <f t="shared" si="29"/>
        <v>-1.411369875640813</v>
      </c>
      <c r="J246" s="8">
        <f t="shared" si="32"/>
        <v>76.0904614119887</v>
      </c>
      <c r="K246" s="8">
        <f t="shared" si="33"/>
        <v>97.39556464372392</v>
      </c>
      <c r="L246" s="8">
        <f t="shared" si="34"/>
        <v>0.21637028627057248</v>
      </c>
      <c r="M246" s="10">
        <f t="shared" si="31"/>
        <v>0.8950282019646083</v>
      </c>
    </row>
    <row r="247" spans="1:13" ht="13.5">
      <c r="A247">
        <v>243</v>
      </c>
      <c r="B247" s="8">
        <f t="shared" si="26"/>
        <v>75.27886967409692</v>
      </c>
      <c r="D247" s="9">
        <f t="shared" si="27"/>
        <v>78.64300314861282</v>
      </c>
      <c r="F247" s="8">
        <f t="shared" si="30"/>
        <v>71.56661279123816</v>
      </c>
      <c r="G247" s="8">
        <f t="shared" si="28"/>
        <v>71.93783847952403</v>
      </c>
      <c r="H247" s="8">
        <f t="shared" si="29"/>
        <v>-1.3742473068122258</v>
      </c>
      <c r="J247" s="8">
        <f t="shared" si="32"/>
        <v>75.86319241190714</v>
      </c>
      <c r="K247" s="8">
        <f t="shared" si="33"/>
        <v>97.53675107436189</v>
      </c>
      <c r="L247" s="8">
        <f t="shared" si="34"/>
        <v>0.2088519007073125</v>
      </c>
      <c r="M247" s="10">
        <f t="shared" si="31"/>
        <v>0.8914139064199924</v>
      </c>
    </row>
    <row r="248" spans="1:13" ht="13.5">
      <c r="A248">
        <v>244</v>
      </c>
      <c r="B248" s="8">
        <f t="shared" si="26"/>
        <v>74.99408547448009</v>
      </c>
      <c r="D248" s="9">
        <f t="shared" si="27"/>
        <v>77.97017645370964</v>
      </c>
      <c r="F248" s="8">
        <f t="shared" si="30"/>
        <v>70.56359117271181</v>
      </c>
      <c r="G248" s="8">
        <f t="shared" si="28"/>
        <v>71.00664060288864</v>
      </c>
      <c r="H248" s="8">
        <f t="shared" si="29"/>
        <v>-1.3299423637945427</v>
      </c>
      <c r="J248" s="8">
        <f t="shared" si="32"/>
        <v>75.73108025884748</v>
      </c>
      <c r="K248" s="8">
        <f t="shared" si="33"/>
        <v>97.65047954709055</v>
      </c>
      <c r="L248" s="8">
        <f t="shared" si="34"/>
        <v>0.19933955790944793</v>
      </c>
      <c r="M248" s="10">
        <f t="shared" si="31"/>
        <v>0.8889994974816303</v>
      </c>
    </row>
    <row r="249" spans="1:13" ht="13.5">
      <c r="A249">
        <v>245</v>
      </c>
      <c r="B249" s="8">
        <f t="shared" si="26"/>
        <v>74.80384493975585</v>
      </c>
      <c r="D249" s="9">
        <f t="shared" si="27"/>
        <v>77.37495825786374</v>
      </c>
      <c r="F249" s="8">
        <f t="shared" si="30"/>
        <v>69.6766982390941</v>
      </c>
      <c r="G249" s="8">
        <f t="shared" si="28"/>
        <v>70.18941290916027</v>
      </c>
      <c r="H249" s="8">
        <f t="shared" si="29"/>
        <v>-1.2786708967879254</v>
      </c>
      <c r="J249" s="8">
        <f t="shared" si="32"/>
        <v>75.69473976508094</v>
      </c>
      <c r="K249" s="8">
        <f t="shared" si="33"/>
        <v>97.7346540383518</v>
      </c>
      <c r="L249" s="8">
        <f t="shared" si="34"/>
        <v>0.18782305124462828</v>
      </c>
      <c r="M249" s="10">
        <f t="shared" si="31"/>
        <v>0.8878029210046252</v>
      </c>
    </row>
    <row r="250" spans="1:13" ht="13.5">
      <c r="A250">
        <v>246</v>
      </c>
      <c r="B250" s="8">
        <f t="shared" si="26"/>
        <v>74.70956209263454</v>
      </c>
      <c r="D250" s="9">
        <f t="shared" si="27"/>
        <v>76.86073559424216</v>
      </c>
      <c r="F250" s="8">
        <f t="shared" si="30"/>
        <v>68.91074201237234</v>
      </c>
      <c r="G250" s="8">
        <f t="shared" si="28"/>
        <v>69.49062402039856</v>
      </c>
      <c r="H250" s="8">
        <f t="shared" si="29"/>
        <v>-1.220682695985304</v>
      </c>
      <c r="J250" s="8">
        <f t="shared" si="32"/>
        <v>75.75420433752224</v>
      </c>
      <c r="K250" s="8">
        <f t="shared" si="33"/>
        <v>97.78744305790619</v>
      </c>
      <c r="L250" s="8">
        <f t="shared" si="34"/>
        <v>0.17431964807560363</v>
      </c>
      <c r="M250" s="10">
        <f t="shared" si="31"/>
        <v>0.8878361896867438</v>
      </c>
    </row>
    <row r="251" spans="1:13" ht="13.5">
      <c r="A251">
        <v>247</v>
      </c>
      <c r="B251" s="8">
        <f t="shared" si="26"/>
        <v>74.71218345961809</v>
      </c>
      <c r="D251" s="9">
        <f t="shared" si="27"/>
        <v>76.43050089392064</v>
      </c>
      <c r="F251" s="8">
        <f t="shared" si="30"/>
        <v>68.26994132441325</v>
      </c>
      <c r="G251" s="8">
        <f t="shared" si="28"/>
        <v>68.91416553793374</v>
      </c>
      <c r="H251" s="8">
        <f t="shared" si="29"/>
        <v>-1.156260274633255</v>
      </c>
      <c r="J251" s="8">
        <f t="shared" si="32"/>
        <v>75.90892293012628</v>
      </c>
      <c r="K251" s="8">
        <f t="shared" si="33"/>
        <v>97.80732143148404</v>
      </c>
      <c r="L251" s="8">
        <f t="shared" si="34"/>
        <v>0.15887552062582863</v>
      </c>
      <c r="M251" s="10">
        <f t="shared" si="31"/>
        <v>0.8891053245437613</v>
      </c>
    </row>
    <row r="252" spans="1:13" ht="13.5">
      <c r="A252">
        <v>248</v>
      </c>
      <c r="B252" s="8">
        <f t="shared" si="26"/>
        <v>74.81218345961808</v>
      </c>
      <c r="D252" s="9">
        <f t="shared" si="27"/>
        <v>76.08683740706013</v>
      </c>
      <c r="F252" s="8">
        <f t="shared" si="30"/>
        <v>67.75790526330049</v>
      </c>
      <c r="G252" s="8">
        <f t="shared" si="28"/>
        <v>68.46333308293225</v>
      </c>
      <c r="H252" s="8">
        <f t="shared" si="29"/>
        <v>-1.0857174926700786</v>
      </c>
      <c r="J252" s="8">
        <f t="shared" si="32"/>
        <v>76.15776437735776</v>
      </c>
      <c r="K252" s="8">
        <f t="shared" si="33"/>
        <v>97.79310699039682</v>
      </c>
      <c r="L252" s="8">
        <f t="shared" si="34"/>
        <v>0.14156652445452386</v>
      </c>
      <c r="M252" s="10">
        <f t="shared" si="31"/>
        <v>0.8916103255756781</v>
      </c>
    </row>
    <row r="253" spans="1:13" ht="13.5">
      <c r="A253">
        <v>249</v>
      </c>
      <c r="B253" s="8">
        <f t="shared" si="26"/>
        <v>75.00956209263454</v>
      </c>
      <c r="D253" s="9">
        <f t="shared" si="27"/>
        <v>75.83190661757172</v>
      </c>
      <c r="F253" s="8">
        <f t="shared" si="30"/>
        <v>67.37761559026217</v>
      </c>
      <c r="G253" s="8">
        <f t="shared" si="28"/>
        <v>68.1408102404994</v>
      </c>
      <c r="H253" s="8">
        <f t="shared" si="29"/>
        <v>-1.0093980276463554</v>
      </c>
      <c r="J253" s="8">
        <f t="shared" si="32"/>
        <v>76.49902937192154</v>
      </c>
      <c r="K253" s="8">
        <f t="shared" si="33"/>
        <v>97.74399071416006</v>
      </c>
      <c r="L253" s="8">
        <f t="shared" si="34"/>
        <v>0.12249824438539553</v>
      </c>
      <c r="M253" s="10">
        <f t="shared" si="31"/>
        <v>0.8953451717667185</v>
      </c>
    </row>
    <row r="254" spans="1:13" ht="13.5">
      <c r="A254">
        <v>250</v>
      </c>
      <c r="B254" s="8">
        <f t="shared" si="26"/>
        <v>75.30384493975583</v>
      </c>
      <c r="D254" s="9">
        <f t="shared" si="27"/>
        <v>75.66743771258429</v>
      </c>
      <c r="F254" s="8">
        <f t="shared" si="30"/>
        <v>67.13141221285305</v>
      </c>
      <c r="G254" s="8">
        <f t="shared" si="28"/>
        <v>67.94865548554333</v>
      </c>
      <c r="H254" s="8">
        <f t="shared" si="29"/>
        <v>-0.9276737003773278</v>
      </c>
      <c r="J254" s="8">
        <f t="shared" si="32"/>
        <v>76.9304701150347</v>
      </c>
      <c r="K254" s="8">
        <f t="shared" si="33"/>
        <v>97.65955912369839</v>
      </c>
      <c r="L254" s="8">
        <f t="shared" si="34"/>
        <v>0.10180526090068835</v>
      </c>
      <c r="M254" s="10">
        <f t="shared" si="31"/>
        <v>0.9002978504191155</v>
      </c>
    </row>
    <row r="255" spans="1:13" ht="13.5">
      <c r="A255">
        <v>251</v>
      </c>
      <c r="B255" s="8">
        <f t="shared" si="26"/>
        <v>75.69408547448006</v>
      </c>
      <c r="D255" s="9">
        <f t="shared" si="27"/>
        <v>75.5947191580186</v>
      </c>
      <c r="F255" s="8">
        <f t="shared" si="30"/>
        <v>67.020981785166</v>
      </c>
      <c r="G255" s="8">
        <f t="shared" si="28"/>
        <v>67.8882921540974</v>
      </c>
      <c r="H255" s="8">
        <f t="shared" si="29"/>
        <v>-0.8409426634841878</v>
      </c>
      <c r="J255" s="8">
        <f t="shared" si="32"/>
        <v>77.44931741473681</v>
      </c>
      <c r="K255" s="8">
        <f t="shared" si="33"/>
        <v>97.53980804941274</v>
      </c>
      <c r="L255" s="8">
        <f t="shared" si="34"/>
        <v>0.079649627382055</v>
      </c>
      <c r="M255" s="10">
        <f t="shared" si="31"/>
        <v>0.9064504156777671</v>
      </c>
    </row>
    <row r="256" spans="1:13" ht="13.5">
      <c r="A256">
        <v>252</v>
      </c>
      <c r="B256" s="8">
        <f t="shared" si="26"/>
        <v>76.17886967409693</v>
      </c>
      <c r="D256" s="9">
        <f t="shared" si="27"/>
        <v>75.6145924213109</v>
      </c>
      <c r="F256" s="8">
        <f t="shared" si="30"/>
        <v>67.04734949061321</v>
      </c>
      <c r="G256" s="8">
        <f t="shared" si="28"/>
        <v>67.96050150896158</v>
      </c>
      <c r="H256" s="8">
        <f t="shared" si="29"/>
        <v>-0.7496274616493505</v>
      </c>
      <c r="J256" s="8">
        <f t="shared" si="32"/>
        <v>78.05231475021004</v>
      </c>
      <c r="K256" s="8">
        <f t="shared" si="33"/>
        <v>97.38514727497942</v>
      </c>
      <c r="L256" s="8">
        <f t="shared" si="34"/>
        <v>0.05621858720051706</v>
      </c>
      <c r="M256" s="10">
        <f t="shared" si="31"/>
        <v>0.9137790759606368</v>
      </c>
    </row>
    <row r="257" spans="1:13" ht="13.5">
      <c r="A257">
        <v>253</v>
      </c>
      <c r="B257" s="8">
        <f t="shared" si="26"/>
        <v>76.75632290866425</v>
      </c>
      <c r="D257" s="9">
        <f t="shared" si="27"/>
        <v>75.72744787186811</v>
      </c>
      <c r="F257" s="8">
        <f t="shared" si="30"/>
        <v>67.21087404731223</v>
      </c>
      <c r="G257" s="8">
        <f t="shared" si="28"/>
        <v>68.16541893344743</v>
      </c>
      <c r="H257" s="8">
        <f t="shared" si="29"/>
        <v>-0.6541729730358312</v>
      </c>
      <c r="J257" s="8">
        <f t="shared" si="32"/>
        <v>78.73575857211371</v>
      </c>
      <c r="K257" s="8">
        <f t="shared" si="33"/>
        <v>97.19639595501106</v>
      </c>
      <c r="L257" s="8">
        <f t="shared" si="34"/>
        <v>0.03172159648362925</v>
      </c>
      <c r="M257" s="10">
        <f t="shared" si="31"/>
        <v>0.9222543098689513</v>
      </c>
    </row>
    <row r="258" spans="1:13" ht="13.5">
      <c r="A258">
        <v>254</v>
      </c>
      <c r="B258" s="8">
        <f t="shared" si="26"/>
        <v>77.42411907401667</v>
      </c>
      <c r="D258" s="9">
        <f t="shared" si="27"/>
        <v>75.93322287922734</v>
      </c>
      <c r="F258" s="8">
        <f t="shared" si="30"/>
        <v>67.5112459604116</v>
      </c>
      <c r="G258" s="8">
        <f t="shared" si="28"/>
        <v>68.50253327177211</v>
      </c>
      <c r="H258" s="8">
        <f t="shared" si="29"/>
        <v>-0.5550442418997799</v>
      </c>
      <c r="J258" s="8">
        <f t="shared" si="32"/>
        <v>79.4955438847848</v>
      </c>
      <c r="K258" s="8">
        <f t="shared" si="33"/>
        <v>96.97476909300457</v>
      </c>
      <c r="L258" s="8">
        <f t="shared" si="34"/>
        <v>0.006386750634617522</v>
      </c>
      <c r="M258" s="10">
        <f t="shared" si="31"/>
        <v>0.9318410100124873</v>
      </c>
    </row>
    <row r="259" spans="1:13" ht="13.5">
      <c r="A259">
        <v>255</v>
      </c>
      <c r="B259" s="8">
        <f t="shared" si="26"/>
        <v>78.17949192431124</v>
      </c>
      <c r="D259" s="9">
        <f t="shared" si="27"/>
        <v>76.23140211818522</v>
      </c>
      <c r="F259" s="8">
        <f t="shared" si="30"/>
        <v>67.94748902987233</v>
      </c>
      <c r="G259" s="8">
        <f t="shared" si="28"/>
        <v>68.97068931931622</v>
      </c>
      <c r="H259" s="8">
        <f t="shared" si="29"/>
        <v>-0.45272421295539056</v>
      </c>
      <c r="J259" s="8">
        <f t="shared" si="32"/>
        <v>80.3272139688183</v>
      </c>
      <c r="K259" s="8">
        <f t="shared" si="33"/>
        <v>96.72185571854334</v>
      </c>
      <c r="L259" s="8">
        <f t="shared" si="34"/>
        <v>-0.019543261874967185</v>
      </c>
      <c r="M259" s="10">
        <f t="shared" si="31"/>
        <v>0.9424986540492473</v>
      </c>
    </row>
    <row r="260" spans="1:13" ht="13.5">
      <c r="A260">
        <v>256</v>
      </c>
      <c r="B260" s="8">
        <f t="shared" si="26"/>
        <v>79.01924854889916</v>
      </c>
      <c r="D260" s="9">
        <f t="shared" si="27"/>
        <v>76.62102007941043</v>
      </c>
      <c r="F260" s="8">
        <f t="shared" si="30"/>
        <v>68.51796510636083</v>
      </c>
      <c r="G260" s="8">
        <f t="shared" si="28"/>
        <v>69.56809345061467</v>
      </c>
      <c r="H260" s="8">
        <f t="shared" si="29"/>
        <v>-0.34771137853000683</v>
      </c>
      <c r="J260" s="8">
        <f t="shared" si="32"/>
        <v>81.22601296268347</v>
      </c>
      <c r="K260" s="8">
        <f t="shared" si="33"/>
        <v>96.43958969818695</v>
      </c>
      <c r="L260" s="8">
        <f t="shared" si="34"/>
        <v>-0.04581553772310931</v>
      </c>
      <c r="M260" s="10">
        <f t="shared" si="31"/>
        <v>0.9541815021062379</v>
      </c>
    </row>
    <row r="261" spans="1:13" ht="13.5">
      <c r="A261">
        <v>257</v>
      </c>
      <c r="B261" s="8">
        <f aca="true" t="shared" si="35" ref="B261:B324">70+20*SIN(2*PI()*A261/90)+0.1*A261</f>
        <v>79.93978492786555</v>
      </c>
      <c r="D261" s="9">
        <f t="shared" si="27"/>
        <v>77.10066577330818</v>
      </c>
      <c r="F261" s="8">
        <f t="shared" si="30"/>
        <v>69.22038207208466</v>
      </c>
      <c r="G261" s="8">
        <f t="shared" si="28"/>
        <v>70.29232235766275</v>
      </c>
      <c r="H261" s="8">
        <f t="shared" si="29"/>
        <v>-0.24051734997219748</v>
      </c>
      <c r="J261" s="8">
        <f t="shared" si="32"/>
        <v>82.18693993718679</v>
      </c>
      <c r="K261" s="8">
        <f t="shared" si="33"/>
        <v>96.13021433862642</v>
      </c>
      <c r="L261" s="8">
        <f t="shared" si="34"/>
        <v>-0.07217151990685174</v>
      </c>
      <c r="M261" s="10">
        <f t="shared" si="31"/>
        <v>0.9668388196195309</v>
      </c>
    </row>
    <row r="262" spans="1:13" ht="13.5">
      <c r="A262">
        <v>258</v>
      </c>
      <c r="B262" s="8">
        <f t="shared" si="35"/>
        <v>80.93710349045209</v>
      </c>
      <c r="D262" s="9">
        <f aca="true" t="shared" si="36" ref="D262:D325">B261*$E$3+(1-$E$3)*D261</f>
        <v>77.66848960421966</v>
      </c>
      <c r="F262" s="8">
        <f t="shared" si="30"/>
        <v>70.05180500769056</v>
      </c>
      <c r="G262" s="8">
        <f aca="true" t="shared" si="37" ref="G262:G325">$G$2*B262+(1-$G$2)*(G261+H261)</f>
        <v>71.14033485596671</v>
      </c>
      <c r="H262" s="8">
        <f aca="true" t="shared" si="38" ref="H262:H325">$G$3*(G262-G261)+(1-$G$3)*H261</f>
        <v>-0.13166436514458185</v>
      </c>
      <c r="J262" s="8">
        <f t="shared" si="32"/>
        <v>83.20480307067444</v>
      </c>
      <c r="K262" s="8">
        <f t="shared" si="33"/>
        <v>95.79624208686523</v>
      </c>
      <c r="L262" s="8">
        <f t="shared" si="34"/>
        <v>-0.09835159309228475</v>
      </c>
      <c r="M262" s="10">
        <f t="shared" si="31"/>
        <v>0.9804151245079615</v>
      </c>
    </row>
    <row r="263" spans="1:13" ht="13.5">
      <c r="A263">
        <v>259</v>
      </c>
      <c r="B263" s="8">
        <f t="shared" si="35"/>
        <v>82.00683259082003</v>
      </c>
      <c r="D263" s="9">
        <f t="shared" si="36"/>
        <v>78.32221238146614</v>
      </c>
      <c r="F263" s="8">
        <f aca="true" t="shared" si="39" ref="F263:F326">G262+H262</f>
        <v>71.00867049082213</v>
      </c>
      <c r="G263" s="8">
        <f t="shared" si="37"/>
        <v>72.10848670082191</v>
      </c>
      <c r="H263" s="8">
        <f t="shared" si="38"/>
        <v>-0.02168274414460368</v>
      </c>
      <c r="J263" s="8">
        <f t="shared" si="32"/>
        <v>84.27427256605871</v>
      </c>
      <c r="K263" s="8">
        <f t="shared" si="33"/>
        <v>95.44041070089605</v>
      </c>
      <c r="L263" s="8">
        <f t="shared" si="34"/>
        <v>-0.12409957237997449</v>
      </c>
      <c r="M263" s="10">
        <f t="shared" si="31"/>
        <v>0.9948504574762492</v>
      </c>
    </row>
    <row r="264" spans="1:13" ht="13.5">
      <c r="A264">
        <v>260</v>
      </c>
      <c r="B264" s="8">
        <f t="shared" si="35"/>
        <v>83.14424780626922</v>
      </c>
      <c r="D264" s="9">
        <f t="shared" si="36"/>
        <v>79.05913642333692</v>
      </c>
      <c r="F264" s="8">
        <f t="shared" si="39"/>
        <v>72.08680395667731</v>
      </c>
      <c r="G264" s="8">
        <f t="shared" si="37"/>
        <v>73.19254834163651</v>
      </c>
      <c r="H264" s="8">
        <f t="shared" si="38"/>
        <v>0.08889169435131632</v>
      </c>
      <c r="J264" s="8">
        <f t="shared" si="32"/>
        <v>85.3899310397406</v>
      </c>
      <c r="K264" s="8">
        <f t="shared" si="33"/>
        <v>95.06563726197082</v>
      </c>
      <c r="L264" s="8">
        <f t="shared" si="34"/>
        <v>-0.1491669590345002</v>
      </c>
      <c r="M264" s="10">
        <f t="shared" si="31"/>
        <v>1.010080674130657</v>
      </c>
    </row>
    <row r="265" spans="1:13" ht="13.5">
      <c r="A265">
        <v>261</v>
      </c>
      <c r="B265" s="8">
        <f t="shared" si="35"/>
        <v>84.34429495415053</v>
      </c>
      <c r="D265" s="9">
        <f t="shared" si="36"/>
        <v>79.8761586999234</v>
      </c>
      <c r="F265" s="8">
        <f t="shared" si="39"/>
        <v>73.28144003598783</v>
      </c>
      <c r="G265" s="8">
        <f t="shared" si="37"/>
        <v>74.3877255278041</v>
      </c>
      <c r="H265" s="8">
        <f t="shared" si="38"/>
        <v>0.19952024353294306</v>
      </c>
      <c r="J265" s="8">
        <f t="shared" si="32"/>
        <v>86.54632025093623</v>
      </c>
      <c r="K265" s="8">
        <f t="shared" si="33"/>
        <v>94.67497133673803</v>
      </c>
      <c r="L265" s="8">
        <f t="shared" si="34"/>
        <v>-0.17331685565432975</v>
      </c>
      <c r="M265" s="10">
        <f t="shared" si="31"/>
        <v>1.0260377574840311</v>
      </c>
    </row>
    <row r="266" spans="1:13" ht="13.5">
      <c r="A266">
        <v>262</v>
      </c>
      <c r="B266" s="8">
        <f t="shared" si="35"/>
        <v>85.60161471533594</v>
      </c>
      <c r="D266" s="9">
        <f t="shared" si="36"/>
        <v>80.76978595076882</v>
      </c>
      <c r="F266" s="8">
        <f t="shared" si="39"/>
        <v>74.58724577133704</v>
      </c>
      <c r="G266" s="8">
        <f t="shared" si="37"/>
        <v>75.68868266573692</v>
      </c>
      <c r="H266" s="8">
        <f t="shared" si="38"/>
        <v>0.3096639329729314</v>
      </c>
      <c r="J266" s="8">
        <f t="shared" si="32"/>
        <v>87.73798321911882</v>
      </c>
      <c r="K266" s="8">
        <f t="shared" si="33"/>
        <v>94.27154848732663</v>
      </c>
      <c r="L266" s="8">
        <f t="shared" si="34"/>
        <v>-0.19632745503003668</v>
      </c>
      <c r="M266" s="10">
        <f t="shared" si="31"/>
        <v>1.042650149327725</v>
      </c>
    </row>
    <row r="267" spans="1:13" ht="13.5">
      <c r="A267">
        <v>263</v>
      </c>
      <c r="B267" s="8">
        <f t="shared" si="35"/>
        <v>86.9105687442822</v>
      </c>
      <c r="D267" s="9">
        <f t="shared" si="36"/>
        <v>81.73615170368225</v>
      </c>
      <c r="F267" s="8">
        <f t="shared" si="39"/>
        <v>75.99834659870984</v>
      </c>
      <c r="G267" s="8">
        <f t="shared" si="37"/>
        <v>77.08956881326708</v>
      </c>
      <c r="H267" s="8">
        <f t="shared" si="38"/>
        <v>0.41878615442865413</v>
      </c>
      <c r="J267" s="8">
        <f t="shared" si="32"/>
        <v>88.9595009869969</v>
      </c>
      <c r="K267" s="8">
        <f t="shared" si="33"/>
        <v>93.8585451837644</v>
      </c>
      <c r="L267" s="8">
        <f t="shared" si="34"/>
        <v>-0.21799503988325505</v>
      </c>
      <c r="M267" s="10">
        <f t="shared" si="31"/>
        <v>1.0598430988559984</v>
      </c>
    </row>
    <row r="268" spans="1:13" ht="13.5">
      <c r="A268">
        <v>264</v>
      </c>
      <c r="B268" s="8">
        <f t="shared" si="35"/>
        <v>88.265267138484</v>
      </c>
      <c r="D268" s="9">
        <f t="shared" si="36"/>
        <v>82.77103511180225</v>
      </c>
      <c r="F268" s="8">
        <f t="shared" si="39"/>
        <v>77.50835496769574</v>
      </c>
      <c r="G268" s="8">
        <f t="shared" si="37"/>
        <v>78.58404618477456</v>
      </c>
      <c r="H268" s="8">
        <f t="shared" si="38"/>
        <v>0.5263552761365373</v>
      </c>
      <c r="J268" s="8">
        <f t="shared" si="32"/>
        <v>90.205523515603</v>
      </c>
      <c r="K268" s="8">
        <f t="shared" si="33"/>
        <v>93.43913600925539</v>
      </c>
      <c r="L268" s="8">
        <f t="shared" si="34"/>
        <v>-0.2381364533458309</v>
      </c>
      <c r="M268" s="10">
        <f t="shared" si="31"/>
        <v>1.0775390268444287</v>
      </c>
    </row>
    <row r="269" spans="1:13" ht="13.5">
      <c r="A269">
        <v>265</v>
      </c>
      <c r="B269" s="8">
        <f t="shared" si="35"/>
        <v>89.65959713348661</v>
      </c>
      <c r="D269" s="9">
        <f t="shared" si="36"/>
        <v>83.86988151713861</v>
      </c>
      <c r="F269" s="8">
        <f t="shared" si="39"/>
        <v>79.1104014609111</v>
      </c>
      <c r="G269" s="8">
        <f t="shared" si="37"/>
        <v>80.16532102816866</v>
      </c>
      <c r="H269" s="8">
        <f t="shared" si="38"/>
        <v>0.6318472328622935</v>
      </c>
      <c r="J269" s="8">
        <f t="shared" si="32"/>
        <v>91.47079443553088</v>
      </c>
      <c r="K269" s="8">
        <f t="shared" si="33"/>
        <v>93.01645387661904</v>
      </c>
      <c r="L269" s="8">
        <f t="shared" si="34"/>
        <v>-0.25659102127488315</v>
      </c>
      <c r="M269" s="10">
        <f t="shared" si="31"/>
        <v>1.0956579036080958</v>
      </c>
    </row>
    <row r="270" spans="1:13" ht="13.5">
      <c r="A270">
        <v>266</v>
      </c>
      <c r="B270" s="8">
        <f t="shared" si="35"/>
        <v>91.08725288366</v>
      </c>
      <c r="D270" s="9">
        <f t="shared" si="36"/>
        <v>85.02782464040821</v>
      </c>
      <c r="F270" s="8">
        <f t="shared" si="39"/>
        <v>80.79716826103096</v>
      </c>
      <c r="G270" s="8">
        <f t="shared" si="37"/>
        <v>81.82617672329387</v>
      </c>
      <c r="H270" s="8">
        <f t="shared" si="38"/>
        <v>0.7347480790885849</v>
      </c>
      <c r="J270" s="8">
        <f t="shared" si="32"/>
        <v>92.75016961354291</v>
      </c>
      <c r="K270" s="8">
        <f t="shared" si="33"/>
        <v>92.59355380335373</v>
      </c>
      <c r="L270" s="8">
        <f t="shared" si="34"/>
        <v>-0.2732219264739259</v>
      </c>
      <c r="M270" s="10">
        <f t="shared" si="31"/>
        <v>1.1141176388981604</v>
      </c>
    </row>
    <row r="271" spans="1:13" ht="13.5">
      <c r="A271">
        <v>267</v>
      </c>
      <c r="B271" s="8">
        <f t="shared" si="35"/>
        <v>92.54176618364478</v>
      </c>
      <c r="D271" s="9">
        <f t="shared" si="36"/>
        <v>86.23971028905858</v>
      </c>
      <c r="F271" s="8">
        <f t="shared" si="39"/>
        <v>82.56092480238246</v>
      </c>
      <c r="G271" s="8">
        <f t="shared" si="37"/>
        <v>83.5590089405087</v>
      </c>
      <c r="H271" s="8">
        <f t="shared" si="38"/>
        <v>0.8345564929012098</v>
      </c>
      <c r="J271" s="8">
        <f t="shared" si="32"/>
        <v>94.03862971711867</v>
      </c>
      <c r="K271" s="8">
        <f t="shared" si="33"/>
        <v>92.17338063077977</v>
      </c>
      <c r="L271" s="8">
        <f t="shared" si="34"/>
        <v>-0.2879170510839287</v>
      </c>
      <c r="M271" s="10">
        <f t="shared" si="31"/>
        <v>1.1328344818373055</v>
      </c>
    </row>
    <row r="272" spans="1:13" ht="13.5">
      <c r="A272">
        <v>268</v>
      </c>
      <c r="B272" s="8">
        <f t="shared" si="35"/>
        <v>94.01653798079863</v>
      </c>
      <c r="D272" s="9">
        <f t="shared" si="36"/>
        <v>87.50012146797582</v>
      </c>
      <c r="F272" s="8">
        <f t="shared" si="39"/>
        <v>84.39356543340992</v>
      </c>
      <c r="G272" s="8">
        <f t="shared" si="37"/>
        <v>85.35586268814879</v>
      </c>
      <c r="H272" s="8">
        <f t="shared" si="38"/>
        <v>0.9307862183750975</v>
      </c>
      <c r="J272" s="8">
        <f t="shared" si="32"/>
        <v>95.33128716286329</v>
      </c>
      <c r="K272" s="8">
        <f t="shared" si="33"/>
        <v>91.75874092475189</v>
      </c>
      <c r="L272" s="8">
        <f t="shared" si="34"/>
        <v>-0.3005893165783243</v>
      </c>
      <c r="M272" s="10">
        <f t="shared" si="31"/>
        <v>1.1517234289455929</v>
      </c>
    </row>
    <row r="273" spans="1:13" ht="13.5">
      <c r="A273">
        <v>269</v>
      </c>
      <c r="B273" s="8">
        <f t="shared" si="35"/>
        <v>95.5048705251175</v>
      </c>
      <c r="D273" s="9">
        <f t="shared" si="36"/>
        <v>88.80340477054038</v>
      </c>
      <c r="F273" s="8">
        <f t="shared" si="39"/>
        <v>86.2866489065239</v>
      </c>
      <c r="G273" s="8">
        <f t="shared" si="37"/>
        <v>87.20847106838326</v>
      </c>
      <c r="H273" s="8">
        <f t="shared" si="38"/>
        <v>1.0229684345610348</v>
      </c>
      <c r="J273" s="8">
        <f t="shared" si="32"/>
        <v>96.62338801148653</v>
      </c>
      <c r="K273" s="8">
        <f t="shared" si="33"/>
        <v>91.35227916471032</v>
      </c>
      <c r="L273" s="8">
        <f t="shared" si="34"/>
        <v>-0.31117656092464846</v>
      </c>
      <c r="M273" s="10">
        <f t="shared" si="31"/>
        <v>1.1706986382688713</v>
      </c>
    </row>
    <row r="274" spans="1:13" ht="13.5">
      <c r="A274">
        <v>270</v>
      </c>
      <c r="B274" s="8">
        <f t="shared" si="35"/>
        <v>96.99999999999999</v>
      </c>
      <c r="D274" s="9">
        <f t="shared" si="36"/>
        <v>90.14369792145581</v>
      </c>
      <c r="F274" s="8">
        <f t="shared" si="39"/>
        <v>88.2314395029443</v>
      </c>
      <c r="G274" s="8">
        <f t="shared" si="37"/>
        <v>89.10829555264988</v>
      </c>
      <c r="H274" s="8">
        <f t="shared" si="38"/>
        <v>1.110654039531593</v>
      </c>
      <c r="J274" s="8">
        <f t="shared" si="32"/>
        <v>97.91030951745692</v>
      </c>
      <c r="K274" s="8">
        <f t="shared" si="33"/>
        <v>90.95645821588778</v>
      </c>
      <c r="L274" s="8">
        <f t="shared" si="34"/>
        <v>-0.31964099971443827</v>
      </c>
      <c r="M274" s="10">
        <f t="shared" si="31"/>
        <v>1.1896738475921496</v>
      </c>
    </row>
    <row r="275" spans="1:13" ht="13.5">
      <c r="A275">
        <v>271</v>
      </c>
      <c r="B275" s="8">
        <f t="shared" si="35"/>
        <v>98.49512947488248</v>
      </c>
      <c r="D275" s="9">
        <f t="shared" si="36"/>
        <v>91.51495833716464</v>
      </c>
      <c r="F275" s="8">
        <f t="shared" si="39"/>
        <v>90.21894959218147</v>
      </c>
      <c r="G275" s="8">
        <f t="shared" si="37"/>
        <v>91.04656758045158</v>
      </c>
      <c r="H275" s="8">
        <f t="shared" si="38"/>
        <v>1.1934158383586038</v>
      </c>
      <c r="J275" s="8">
        <f t="shared" si="32"/>
        <v>99.18755415229484</v>
      </c>
      <c r="K275" s="8">
        <f t="shared" si="33"/>
        <v>90.57354398652376</v>
      </c>
      <c r="L275" s="8">
        <f t="shared" si="34"/>
        <v>-0.32596832267939635</v>
      </c>
      <c r="M275" s="10">
        <f t="shared" si="31"/>
        <v>1.2085627947004376</v>
      </c>
    </row>
    <row r="276" spans="1:13" ht="13.5">
      <c r="A276">
        <v>272</v>
      </c>
      <c r="B276" s="8">
        <f t="shared" si="35"/>
        <v>99.98346201920134</v>
      </c>
      <c r="D276" s="9">
        <f t="shared" si="36"/>
        <v>92.91099256470822</v>
      </c>
      <c r="F276" s="8">
        <f t="shared" si="39"/>
        <v>92.23998341881018</v>
      </c>
      <c r="G276" s="8">
        <f t="shared" si="37"/>
        <v>93.01433127884931</v>
      </c>
      <c r="H276" s="8">
        <f t="shared" si="38"/>
        <v>1.2708506243625168</v>
      </c>
      <c r="J276" s="8">
        <f t="shared" si="32"/>
        <v>100.4507409953048</v>
      </c>
      <c r="K276" s="8">
        <f t="shared" si="33"/>
        <v>90.20559409722357</v>
      </c>
      <c r="L276" s="8">
        <f t="shared" si="34"/>
        <v>-0.3301664793414759</v>
      </c>
      <c r="M276" s="10">
        <f t="shared" si="31"/>
        <v>1.2272796376395823</v>
      </c>
    </row>
    <row r="277" spans="1:13" ht="13.5">
      <c r="A277">
        <v>273</v>
      </c>
      <c r="B277" s="8">
        <f t="shared" si="35"/>
        <v>101.45823381635519</v>
      </c>
      <c r="D277" s="9">
        <f t="shared" si="36"/>
        <v>94.32548645560685</v>
      </c>
      <c r="F277" s="8">
        <f t="shared" si="39"/>
        <v>94.28518190321184</v>
      </c>
      <c r="G277" s="8">
        <f t="shared" si="37"/>
        <v>95.00248709452617</v>
      </c>
      <c r="H277" s="8">
        <f t="shared" si="38"/>
        <v>1.3425811434939514</v>
      </c>
      <c r="J277" s="8">
        <f t="shared" si="32"/>
        <v>101.69559542435458</v>
      </c>
      <c r="K277" s="8">
        <f t="shared" si="33"/>
        <v>89.85445033176661</v>
      </c>
      <c r="L277" s="8">
        <f t="shared" si="34"/>
        <v>-0.33226420795302364</v>
      </c>
      <c r="M277" s="10">
        <f t="shared" si="31"/>
        <v>1.2457393729296466</v>
      </c>
    </row>
    <row r="278" spans="1:13" ht="13.5">
      <c r="A278">
        <v>274</v>
      </c>
      <c r="B278" s="8">
        <f t="shared" si="35"/>
        <v>102.91274711633999</v>
      </c>
      <c r="D278" s="9">
        <f t="shared" si="36"/>
        <v>95.75203592775651</v>
      </c>
      <c r="F278" s="8">
        <f t="shared" si="39"/>
        <v>96.34506823802012</v>
      </c>
      <c r="G278" s="8">
        <f t="shared" si="37"/>
        <v>97.00183612585211</v>
      </c>
      <c r="H278" s="8">
        <f t="shared" si="38"/>
        <v>1.4082579322771498</v>
      </c>
      <c r="J278" s="8">
        <f t="shared" si="32"/>
        <v>102.91793804340845</v>
      </c>
      <c r="K278" s="8">
        <f t="shared" si="33"/>
        <v>89.52173459597694</v>
      </c>
      <c r="L278" s="8">
        <f t="shared" si="34"/>
        <v>-0.33230936073668893</v>
      </c>
      <c r="M278" s="10">
        <f t="shared" si="31"/>
        <v>1.2638582496933135</v>
      </c>
    </row>
    <row r="279" spans="1:13" ht="13.5">
      <c r="A279">
        <v>275</v>
      </c>
      <c r="B279" s="8">
        <f t="shared" si="35"/>
        <v>104.34040286651336</v>
      </c>
      <c r="D279" s="9">
        <f t="shared" si="36"/>
        <v>97.18417816547321</v>
      </c>
      <c r="F279" s="8">
        <f t="shared" si="39"/>
        <v>98.41009405812926</v>
      </c>
      <c r="G279" s="8">
        <f t="shared" si="37"/>
        <v>99.00312493896767</v>
      </c>
      <c r="H279" s="8">
        <f t="shared" si="38"/>
        <v>1.4675610203609912</v>
      </c>
      <c r="J279" s="8">
        <f t="shared" si="32"/>
        <v>104.11367375534871</v>
      </c>
      <c r="K279" s="8">
        <f t="shared" si="33"/>
        <v>89.20884808180735</v>
      </c>
      <c r="L279" s="8">
        <f t="shared" si="34"/>
        <v>-0.33036707607997917</v>
      </c>
      <c r="M279" s="10">
        <f t="shared" si="31"/>
        <v>1.2815541776817438</v>
      </c>
    </row>
    <row r="280" spans="1:13" ht="13.5">
      <c r="A280">
        <v>276</v>
      </c>
      <c r="B280" s="8">
        <f t="shared" si="35"/>
        <v>105.73473286151597</v>
      </c>
      <c r="D280" s="9">
        <f t="shared" si="36"/>
        <v>98.61542310568126</v>
      </c>
      <c r="F280" s="8">
        <f t="shared" si="39"/>
        <v>100.47068595932866</v>
      </c>
      <c r="G280" s="8">
        <f t="shared" si="37"/>
        <v>100.99709064954739</v>
      </c>
      <c r="H280" s="8">
        <f t="shared" si="38"/>
        <v>1.5202014893828637</v>
      </c>
      <c r="J280" s="8">
        <f t="shared" si="32"/>
        <v>105.27878183149524</v>
      </c>
      <c r="K280" s="8">
        <f t="shared" si="33"/>
        <v>88.91697331562709</v>
      </c>
      <c r="L280" s="8">
        <f t="shared" si="34"/>
        <v>-0.3265178450900069</v>
      </c>
      <c r="M280" s="10">
        <f t="shared" si="31"/>
        <v>1.2987471272100182</v>
      </c>
    </row>
    <row r="281" spans="1:13" ht="13.5">
      <c r="A281">
        <v>277</v>
      </c>
      <c r="B281" s="8">
        <f t="shared" si="35"/>
        <v>107.08943125571783</v>
      </c>
      <c r="D281" s="9">
        <f t="shared" si="36"/>
        <v>100.0392850568482</v>
      </c>
      <c r="F281" s="8">
        <f t="shared" si="39"/>
        <v>102.51729213893026</v>
      </c>
      <c r="G281" s="8">
        <f t="shared" si="37"/>
        <v>102.97450605060901</v>
      </c>
      <c r="H281" s="8">
        <f t="shared" si="38"/>
        <v>1.5659228805507392</v>
      </c>
      <c r="J281" s="8">
        <f t="shared" si="32"/>
        <v>106.40930774716949</v>
      </c>
      <c r="K281" s="8">
        <f t="shared" si="33"/>
        <v>88.64707876099365</v>
      </c>
      <c r="L281" s="8">
        <f t="shared" si="34"/>
        <v>-0.3208555160443501</v>
      </c>
      <c r="M281" s="10">
        <f t="shared" si="31"/>
        <v>1.3153595190537115</v>
      </c>
    </row>
    <row r="282" spans="1:13" ht="13.5">
      <c r="A282">
        <v>278</v>
      </c>
      <c r="B282" s="8">
        <f t="shared" si="35"/>
        <v>108.3983852846641</v>
      </c>
      <c r="D282" s="9">
        <f t="shared" si="36"/>
        <v>101.44931429662213</v>
      </c>
      <c r="F282" s="8">
        <f t="shared" si="39"/>
        <v>104.54042893115975</v>
      </c>
      <c r="G282" s="8">
        <f t="shared" si="37"/>
        <v>104.9262245665102</v>
      </c>
      <c r="H282" s="8">
        <f t="shared" si="38"/>
        <v>1.6045024440857847</v>
      </c>
      <c r="J282" s="8">
        <f t="shared" si="32"/>
        <v>107.50135745011596</v>
      </c>
      <c r="K282" s="8">
        <f t="shared" si="33"/>
        <v>88.39992564522643</v>
      </c>
      <c r="L282" s="8">
        <f t="shared" si="34"/>
        <v>-0.313485276016637</v>
      </c>
      <c r="M282" s="10">
        <f t="shared" si="31"/>
        <v>1.331316602407086</v>
      </c>
    </row>
    <row r="283" spans="1:13" ht="13.5">
      <c r="A283">
        <v>279</v>
      </c>
      <c r="B283" s="8">
        <f t="shared" si="35"/>
        <v>109.65570504584946</v>
      </c>
      <c r="D283" s="9">
        <f t="shared" si="36"/>
        <v>102.83912849423054</v>
      </c>
      <c r="F283" s="8">
        <f t="shared" si="39"/>
        <v>106.53072701059598</v>
      </c>
      <c r="G283" s="8">
        <f t="shared" si="37"/>
        <v>106.84322481412133</v>
      </c>
      <c r="H283" s="8">
        <f t="shared" si="38"/>
        <v>1.6357522244383191</v>
      </c>
      <c r="J283" s="8">
        <f t="shared" si="32"/>
        <v>108.55109461032418</v>
      </c>
      <c r="K283" s="8">
        <f t="shared" si="33"/>
        <v>88.1760766843565</v>
      </c>
      <c r="L283" s="8">
        <f t="shared" si="34"/>
        <v>-0.3045216445019663</v>
      </c>
      <c r="M283" s="10">
        <f t="shared" si="31"/>
        <v>1.3465468190614938</v>
      </c>
    </row>
    <row r="284" spans="1:13" ht="13.5">
      <c r="A284">
        <v>280</v>
      </c>
      <c r="B284" s="8">
        <f t="shared" si="35"/>
        <v>110.85575219373077</v>
      </c>
      <c r="D284" s="9">
        <f t="shared" si="36"/>
        <v>104.20244380455432</v>
      </c>
      <c r="F284" s="8">
        <f t="shared" si="39"/>
        <v>108.47897703855965</v>
      </c>
      <c r="G284" s="8">
        <f t="shared" si="37"/>
        <v>108.71665455407677</v>
      </c>
      <c r="H284" s="8">
        <f t="shared" si="38"/>
        <v>1.6595199759900314</v>
      </c>
      <c r="J284" s="8">
        <f t="shared" si="32"/>
        <v>109.55474127061655</v>
      </c>
      <c r="K284" s="8">
        <f t="shared" si="33"/>
        <v>87.97590639116257</v>
      </c>
      <c r="L284" s="8">
        <f t="shared" si="34"/>
        <v>-0.29408650937116315</v>
      </c>
      <c r="M284" s="10">
        <f t="shared" si="31"/>
        <v>1.3609821520297807</v>
      </c>
    </row>
    <row r="285" spans="1:13" ht="13.5">
      <c r="A285">
        <v>281</v>
      </c>
      <c r="B285" s="8">
        <f t="shared" si="35"/>
        <v>111.9931674091799</v>
      </c>
      <c r="D285" s="9">
        <f t="shared" si="36"/>
        <v>105.53310548238962</v>
      </c>
      <c r="F285" s="8">
        <f t="shared" si="39"/>
        <v>110.3761745300668</v>
      </c>
      <c r="G285" s="8">
        <f t="shared" si="37"/>
        <v>110.53787381797812</v>
      </c>
      <c r="H285" s="8">
        <f t="shared" si="38"/>
        <v>1.6756899047811638</v>
      </c>
      <c r="J285" s="8">
        <f t="shared" si="32"/>
        <v>110.50858218201068</v>
      </c>
      <c r="K285" s="8">
        <f t="shared" si="33"/>
        <v>87.7996126648654</v>
      </c>
      <c r="L285" s="8">
        <f t="shared" si="34"/>
        <v>-0.2823072310637629</v>
      </c>
      <c r="M285" s="10">
        <f t="shared" si="31"/>
        <v>1.3745584569182114</v>
      </c>
    </row>
    <row r="286" spans="1:13" ht="13.5">
      <c r="A286">
        <v>282</v>
      </c>
      <c r="B286" s="8">
        <f t="shared" si="35"/>
        <v>113.06289650954784</v>
      </c>
      <c r="D286" s="9">
        <f t="shared" si="36"/>
        <v>106.82511786774768</v>
      </c>
      <c r="F286" s="8">
        <f t="shared" si="39"/>
        <v>112.21356372275929</v>
      </c>
      <c r="G286" s="8">
        <f t="shared" si="37"/>
        <v>112.29849700143815</v>
      </c>
      <c r="H286" s="8">
        <f t="shared" si="38"/>
        <v>1.68418323264905</v>
      </c>
      <c r="J286" s="8">
        <f t="shared" si="32"/>
        <v>111.40897297086305</v>
      </c>
      <c r="K286" s="8">
        <f t="shared" si="33"/>
        <v>87.64722937766305</v>
      </c>
      <c r="L286" s="8">
        <f t="shared" si="34"/>
        <v>-0.26931483667762207</v>
      </c>
      <c r="M286" s="10">
        <f aca="true" t="shared" si="40" ref="M286:M349">(B197/$K$94+B287/AVERAGE($B$95:$B$184))/2</f>
        <v>1.3872157744315048</v>
      </c>
    </row>
    <row r="287" spans="1:13" ht="13.5">
      <c r="A287">
        <v>283</v>
      </c>
      <c r="B287" s="8">
        <f t="shared" si="35"/>
        <v>114.06021507213443</v>
      </c>
      <c r="D287" s="9">
        <f t="shared" si="36"/>
        <v>108.0726735961077</v>
      </c>
      <c r="F287" s="8">
        <f t="shared" si="39"/>
        <v>113.9826802340872</v>
      </c>
      <c r="G287" s="8">
        <f t="shared" si="37"/>
        <v>113.99043371789192</v>
      </c>
      <c r="H287" s="8">
        <f t="shared" si="38"/>
        <v>1.6849585810295218</v>
      </c>
      <c r="J287" s="8">
        <f aca="true" t="shared" si="41" ref="J287:J350">(K286+L286)*M197</f>
        <v>112.25235215032947</v>
      </c>
      <c r="K287" s="8">
        <f aca="true" t="shared" si="42" ref="K287:K350">$K$1*B287/M197+(1-$K$1)*(K286+L286)</f>
        <v>87.5186396918239</v>
      </c>
      <c r="L287" s="8">
        <f aca="true" t="shared" si="43" ref="L287:L350">$K$2*(K287-K286)+(1-$K$2)*L286</f>
        <v>-0.2552423215937744</v>
      </c>
      <c r="M287" s="10">
        <f t="shared" si="40"/>
        <v>1.3988986224884954</v>
      </c>
    </row>
    <row r="288" spans="1:13" ht="13.5">
      <c r="A288">
        <v>284</v>
      </c>
      <c r="B288" s="8">
        <f t="shared" si="35"/>
        <v>114.98075145110083</v>
      </c>
      <c r="D288" s="9">
        <f t="shared" si="36"/>
        <v>109.27018189131306</v>
      </c>
      <c r="F288" s="8">
        <f t="shared" si="39"/>
        <v>115.67539229892144</v>
      </c>
      <c r="G288" s="8">
        <f t="shared" si="37"/>
        <v>115.60592821413937</v>
      </c>
      <c r="H288" s="8">
        <f t="shared" si="38"/>
        <v>1.6780121725513149</v>
      </c>
      <c r="J288" s="8">
        <f t="shared" si="41"/>
        <v>113.03525686050082</v>
      </c>
      <c r="K288" s="8">
        <f t="shared" si="42"/>
        <v>87.41358986083569</v>
      </c>
      <c r="L288" s="8">
        <f t="shared" si="43"/>
        <v>-0.24022307253321912</v>
      </c>
      <c r="M288" s="10">
        <f t="shared" si="40"/>
        <v>1.4095562665252557</v>
      </c>
    </row>
    <row r="289" spans="1:13" ht="13.5">
      <c r="A289">
        <v>285</v>
      </c>
      <c r="B289" s="8">
        <f t="shared" si="35"/>
        <v>115.82050807568879</v>
      </c>
      <c r="D289" s="9">
        <f t="shared" si="36"/>
        <v>110.41229580327062</v>
      </c>
      <c r="F289" s="8">
        <f t="shared" si="39"/>
        <v>117.28394038669069</v>
      </c>
      <c r="G289" s="8">
        <f t="shared" si="37"/>
        <v>117.1375971555905</v>
      </c>
      <c r="H289" s="8">
        <f t="shared" si="38"/>
        <v>1.6633778494412963</v>
      </c>
      <c r="J289" s="8">
        <f t="shared" si="41"/>
        <v>113.75434210294266</v>
      </c>
      <c r="K289" s="8">
        <f t="shared" si="42"/>
        <v>87.3317032885696</v>
      </c>
      <c r="L289" s="8">
        <f t="shared" si="43"/>
        <v>-0.22438942250650581</v>
      </c>
      <c r="M289" s="10">
        <f t="shared" si="40"/>
        <v>1.4191429666687916</v>
      </c>
    </row>
    <row r="290" spans="1:13" ht="13.5">
      <c r="A290">
        <v>286</v>
      </c>
      <c r="B290" s="8">
        <f t="shared" si="35"/>
        <v>116.57588092598334</v>
      </c>
      <c r="D290" s="9">
        <f t="shared" si="36"/>
        <v>111.49393825775425</v>
      </c>
      <c r="F290" s="8">
        <f t="shared" si="39"/>
        <v>118.80097500503179</v>
      </c>
      <c r="G290" s="8">
        <f t="shared" si="37"/>
        <v>118.57846559712694</v>
      </c>
      <c r="H290" s="8">
        <f t="shared" si="38"/>
        <v>1.6411269086508105</v>
      </c>
      <c r="J290" s="8">
        <f t="shared" si="41"/>
        <v>114.40640312900057</v>
      </c>
      <c r="K290" s="8">
        <f t="shared" si="42"/>
        <v>87.27249464110604</v>
      </c>
      <c r="L290" s="8">
        <f t="shared" si="43"/>
        <v>-0.2078713450022116</v>
      </c>
      <c r="M290" s="10">
        <f t="shared" si="40"/>
        <v>1.427618200577106</v>
      </c>
    </row>
    <row r="291" spans="1:13" ht="13.5">
      <c r="A291">
        <v>287</v>
      </c>
      <c r="B291" s="8">
        <f t="shared" si="35"/>
        <v>117.24367709133575</v>
      </c>
      <c r="D291" s="9">
        <f t="shared" si="36"/>
        <v>112.51032679140008</v>
      </c>
      <c r="F291" s="8">
        <f t="shared" si="39"/>
        <v>120.21959250577774</v>
      </c>
      <c r="G291" s="8">
        <f t="shared" si="37"/>
        <v>119.92200096433355</v>
      </c>
      <c r="H291" s="8">
        <f t="shared" si="38"/>
        <v>1.6113677545063907</v>
      </c>
      <c r="J291" s="8">
        <f t="shared" si="41"/>
        <v>114.98840054926298</v>
      </c>
      <c r="K291" s="8">
        <f t="shared" si="42"/>
        <v>87.23538382640618</v>
      </c>
      <c r="L291" s="8">
        <f t="shared" si="43"/>
        <v>-0.19079529197197626</v>
      </c>
      <c r="M291" s="10">
        <f t="shared" si="40"/>
        <v>1.4349468608599756</v>
      </c>
    </row>
    <row r="292" spans="1:13" ht="13.5">
      <c r="A292">
        <v>288</v>
      </c>
      <c r="B292" s="8">
        <f t="shared" si="35"/>
        <v>117.82113032590307</v>
      </c>
      <c r="D292" s="9">
        <f t="shared" si="36"/>
        <v>113.45699685138722</v>
      </c>
      <c r="F292" s="8">
        <f t="shared" si="39"/>
        <v>121.53336871883994</v>
      </c>
      <c r="G292" s="8">
        <f t="shared" si="37"/>
        <v>121.16214487954625</v>
      </c>
      <c r="H292" s="8">
        <f t="shared" si="38"/>
        <v>1.5742453705770216</v>
      </c>
      <c r="J292" s="8">
        <f t="shared" si="41"/>
        <v>115.49748765556248</v>
      </c>
      <c r="K292" s="8">
        <f t="shared" si="42"/>
        <v>87.21970967710705</v>
      </c>
      <c r="L292" s="8">
        <f t="shared" si="43"/>
        <v>-0.17328317770469165</v>
      </c>
      <c r="M292" s="10">
        <f t="shared" si="40"/>
        <v>1.4410994261186272</v>
      </c>
    </row>
    <row r="293" spans="1:13" ht="13.5">
      <c r="A293">
        <v>289</v>
      </c>
      <c r="B293" s="8">
        <f t="shared" si="35"/>
        <v>118.30591452551992</v>
      </c>
      <c r="D293" s="9">
        <f t="shared" si="36"/>
        <v>114.3298235462904</v>
      </c>
      <c r="F293" s="8">
        <f t="shared" si="39"/>
        <v>122.73639025012326</v>
      </c>
      <c r="G293" s="8">
        <f t="shared" si="37"/>
        <v>122.29334267766293</v>
      </c>
      <c r="H293" s="8">
        <f t="shared" si="38"/>
        <v>1.5299406133309883</v>
      </c>
      <c r="J293" s="8">
        <f t="shared" si="41"/>
        <v>115.93103938782775</v>
      </c>
      <c r="K293" s="8">
        <f t="shared" si="42"/>
        <v>87.224743191127</v>
      </c>
      <c r="L293" s="8">
        <f t="shared" si="43"/>
        <v>-0.15545150853222683</v>
      </c>
      <c r="M293" s="10">
        <f t="shared" si="40"/>
        <v>1.4460521047710244</v>
      </c>
    </row>
    <row r="294" spans="1:13" ht="13.5">
      <c r="A294">
        <v>290</v>
      </c>
      <c r="B294" s="8">
        <f t="shared" si="35"/>
        <v>118.69615506024415</v>
      </c>
      <c r="D294" s="9">
        <f t="shared" si="36"/>
        <v>115.1250417421363</v>
      </c>
      <c r="F294" s="8">
        <f t="shared" si="39"/>
        <v>123.82328329099393</v>
      </c>
      <c r="G294" s="8">
        <f t="shared" si="37"/>
        <v>123.31057046791895</v>
      </c>
      <c r="H294" s="8">
        <f t="shared" si="38"/>
        <v>1.4786693310234909</v>
      </c>
      <c r="J294" s="8">
        <f t="shared" si="41"/>
        <v>116.2866823364163</v>
      </c>
      <c r="K294" s="8">
        <f t="shared" si="42"/>
        <v>87.24970020331025</v>
      </c>
      <c r="L294" s="8">
        <f t="shared" si="43"/>
        <v>-0.13741065646067913</v>
      </c>
      <c r="M294" s="10">
        <f t="shared" si="40"/>
        <v>1.4497869509620647</v>
      </c>
    </row>
    <row r="295" spans="1:13" ht="13.5">
      <c r="A295">
        <v>291</v>
      </c>
      <c r="B295" s="8">
        <f t="shared" si="35"/>
        <v>118.99043790736545</v>
      </c>
      <c r="D295" s="9">
        <f t="shared" si="36"/>
        <v>115.83926440575789</v>
      </c>
      <c r="F295" s="8">
        <f t="shared" si="39"/>
        <v>124.78923979894245</v>
      </c>
      <c r="G295" s="8">
        <f t="shared" si="37"/>
        <v>124.20935960978474</v>
      </c>
      <c r="H295" s="8">
        <f t="shared" si="38"/>
        <v>1.4206813121077209</v>
      </c>
      <c r="J295" s="8">
        <f t="shared" si="41"/>
        <v>116.56232514619235</v>
      </c>
      <c r="K295" s="8">
        <f t="shared" si="42"/>
        <v>87.29375337887114</v>
      </c>
      <c r="L295" s="8">
        <f t="shared" si="43"/>
        <v>-0.11926427325852221</v>
      </c>
      <c r="M295" s="10">
        <f t="shared" si="40"/>
        <v>1.4522919519939814</v>
      </c>
    </row>
    <row r="296" spans="1:13" ht="13.5">
      <c r="A296">
        <v>292</v>
      </c>
      <c r="B296" s="8">
        <f t="shared" si="35"/>
        <v>119.18781654038192</v>
      </c>
      <c r="D296" s="9">
        <f t="shared" si="36"/>
        <v>116.46949910607941</v>
      </c>
      <c r="F296" s="8">
        <f t="shared" si="39"/>
        <v>125.63004092189246</v>
      </c>
      <c r="G296" s="8">
        <f t="shared" si="37"/>
        <v>124.98581848374141</v>
      </c>
      <c r="H296" s="8">
        <f t="shared" si="38"/>
        <v>1.3562590682926159</v>
      </c>
      <c r="J296" s="8">
        <f t="shared" si="41"/>
        <v>116.75618868103757</v>
      </c>
      <c r="K296" s="8">
        <f t="shared" si="42"/>
        <v>87.35604343581812</v>
      </c>
      <c r="L296" s="8">
        <f t="shared" si="43"/>
        <v>-0.1011088402379722</v>
      </c>
      <c r="M296" s="10">
        <f t="shared" si="40"/>
        <v>1.453561086850999</v>
      </c>
    </row>
    <row r="297" spans="1:13" ht="13.5">
      <c r="A297">
        <v>293</v>
      </c>
      <c r="B297" s="8">
        <f t="shared" si="35"/>
        <v>119.28781654038191</v>
      </c>
      <c r="D297" s="9">
        <f t="shared" si="36"/>
        <v>117.01316259293992</v>
      </c>
      <c r="F297" s="8">
        <f t="shared" si="39"/>
        <v>126.34207755203403</v>
      </c>
      <c r="G297" s="8">
        <f t="shared" si="37"/>
        <v>125.63665145086881</v>
      </c>
      <c r="H297" s="8">
        <f t="shared" si="38"/>
        <v>1.2857164581760943</v>
      </c>
      <c r="J297" s="8">
        <f t="shared" si="41"/>
        <v>116.86683531576269</v>
      </c>
      <c r="K297" s="8">
        <f t="shared" si="42"/>
        <v>87.4356895187716</v>
      </c>
      <c r="L297" s="8">
        <f t="shared" si="43"/>
        <v>-0.08303334791882762</v>
      </c>
      <c r="M297" s="10">
        <f t="shared" si="40"/>
        <v>1.4535943555331177</v>
      </c>
    </row>
    <row r="298" spans="1:13" ht="13.5">
      <c r="A298">
        <v>294</v>
      </c>
      <c r="B298" s="8">
        <f t="shared" si="35"/>
        <v>119.29043790736547</v>
      </c>
      <c r="D298" s="9">
        <f t="shared" si="36"/>
        <v>117.46809338242832</v>
      </c>
      <c r="F298" s="8">
        <f t="shared" si="39"/>
        <v>126.92236790904491</v>
      </c>
      <c r="G298" s="8">
        <f t="shared" si="37"/>
        <v>126.15917490887696</v>
      </c>
      <c r="H298" s="8">
        <f t="shared" si="38"/>
        <v>1.2093971581593002</v>
      </c>
      <c r="J298" s="8">
        <f t="shared" si="41"/>
        <v>116.8931967452433</v>
      </c>
      <c r="K298" s="8">
        <f t="shared" si="42"/>
        <v>87.53179866059908</v>
      </c>
      <c r="L298" s="8">
        <f t="shared" si="43"/>
        <v>-0.06511909894419653</v>
      </c>
      <c r="M298" s="10">
        <f t="shared" si="40"/>
        <v>1.4523977790561124</v>
      </c>
    </row>
    <row r="299" spans="1:13" ht="13.5">
      <c r="A299">
        <v>295</v>
      </c>
      <c r="B299" s="8">
        <f t="shared" si="35"/>
        <v>119.19615506024417</v>
      </c>
      <c r="D299" s="9">
        <f t="shared" si="36"/>
        <v>117.83256228741577</v>
      </c>
      <c r="F299" s="8">
        <f t="shared" si="39"/>
        <v>127.36857206703627</v>
      </c>
      <c r="G299" s="8">
        <f t="shared" si="37"/>
        <v>126.55133036635706</v>
      </c>
      <c r="H299" s="8">
        <f t="shared" si="38"/>
        <v>1.1276729880913803</v>
      </c>
      <c r="J299" s="8">
        <f t="shared" si="41"/>
        <v>116.83459973648183</v>
      </c>
      <c r="K299" s="8">
        <f t="shared" si="42"/>
        <v>87.64347428105867</v>
      </c>
      <c r="L299" s="8">
        <f t="shared" si="43"/>
        <v>-0.04743962700381757</v>
      </c>
      <c r="M299" s="10">
        <f t="shared" si="40"/>
        <v>1.4499833701177505</v>
      </c>
    </row>
    <row r="300" spans="1:13" ht="13.5">
      <c r="A300">
        <v>296</v>
      </c>
      <c r="B300" s="8">
        <f t="shared" si="35"/>
        <v>119.00591452551993</v>
      </c>
      <c r="D300" s="9">
        <f t="shared" si="36"/>
        <v>118.10528084198145</v>
      </c>
      <c r="F300" s="8">
        <f t="shared" si="39"/>
        <v>127.67900335444844</v>
      </c>
      <c r="G300" s="8">
        <f t="shared" si="37"/>
        <v>126.8116944715556</v>
      </c>
      <c r="H300" s="8">
        <f t="shared" si="38"/>
        <v>1.0409420998020957</v>
      </c>
      <c r="J300" s="8">
        <f t="shared" si="41"/>
        <v>116.69078929642288</v>
      </c>
      <c r="K300" s="8">
        <f t="shared" si="42"/>
        <v>87.76982368317978</v>
      </c>
      <c r="L300" s="8">
        <f t="shared" si="43"/>
        <v>-0.030060724091325076</v>
      </c>
      <c r="M300" s="10">
        <f t="shared" si="40"/>
        <v>1.4463690745731346</v>
      </c>
    </row>
    <row r="301" spans="1:13" ht="13.5">
      <c r="A301">
        <v>297</v>
      </c>
      <c r="B301" s="8">
        <f t="shared" si="35"/>
        <v>118.72113032590308</v>
      </c>
      <c r="D301" s="9">
        <f t="shared" si="36"/>
        <v>118.28540757868916</v>
      </c>
      <c r="F301" s="8">
        <f t="shared" si="39"/>
        <v>127.85263657135769</v>
      </c>
      <c r="G301" s="8">
        <f t="shared" si="37"/>
        <v>126.93948594681223</v>
      </c>
      <c r="H301" s="8">
        <f t="shared" si="38"/>
        <v>0.949627037347549</v>
      </c>
      <c r="J301" s="8">
        <f t="shared" si="41"/>
        <v>116.46194878480604</v>
      </c>
      <c r="K301" s="8">
        <f t="shared" si="42"/>
        <v>87.90996451845243</v>
      </c>
      <c r="L301" s="8">
        <f t="shared" si="43"/>
        <v>-0.013040568154927937</v>
      </c>
      <c r="M301" s="10">
        <f t="shared" si="40"/>
        <v>1.4415786840043</v>
      </c>
    </row>
    <row r="302" spans="1:13" ht="13.5">
      <c r="A302">
        <v>298</v>
      </c>
      <c r="B302" s="8">
        <f t="shared" si="35"/>
        <v>118.34367709133575</v>
      </c>
      <c r="D302" s="9">
        <f t="shared" si="36"/>
        <v>118.37255212813194</v>
      </c>
      <c r="F302" s="8">
        <f t="shared" si="39"/>
        <v>127.88911298415978</v>
      </c>
      <c r="G302" s="8">
        <f t="shared" si="37"/>
        <v>126.93456939487737</v>
      </c>
      <c r="H302" s="8">
        <f t="shared" si="38"/>
        <v>0.8541726784193087</v>
      </c>
      <c r="J302" s="8">
        <f t="shared" si="41"/>
        <v>116.14871656512017</v>
      </c>
      <c r="K302" s="8">
        <f t="shared" si="42"/>
        <v>88.06303020110441</v>
      </c>
      <c r="L302" s="8">
        <f t="shared" si="43"/>
        <v>0.0035700569257633066</v>
      </c>
      <c r="M302" s="10">
        <f t="shared" si="40"/>
        <v>1.4356417198100209</v>
      </c>
    </row>
    <row r="303" spans="1:13" ht="13.5">
      <c r="A303">
        <v>299</v>
      </c>
      <c r="B303" s="8">
        <f t="shared" si="35"/>
        <v>117.87588092598337</v>
      </c>
      <c r="D303" s="9">
        <f t="shared" si="36"/>
        <v>118.36677712077271</v>
      </c>
      <c r="F303" s="8">
        <f t="shared" si="39"/>
        <v>127.78874207329667</v>
      </c>
      <c r="G303" s="8">
        <f t="shared" si="37"/>
        <v>126.79745595856535</v>
      </c>
      <c r="H303" s="8">
        <f t="shared" si="38"/>
        <v>0.7550440669461758</v>
      </c>
      <c r="J303" s="8">
        <f t="shared" si="41"/>
        <v>115.75219885579334</v>
      </c>
      <c r="K303" s="8">
        <f t="shared" si="42"/>
        <v>88.22817425990601</v>
      </c>
      <c r="L303" s="8">
        <f t="shared" si="43"/>
        <v>0.01972745711334713</v>
      </c>
      <c r="M303" s="10">
        <f t="shared" si="40"/>
        <v>1.4285932893805198</v>
      </c>
    </row>
    <row r="304" spans="1:13" ht="13.5">
      <c r="A304">
        <v>300</v>
      </c>
      <c r="B304" s="8">
        <f t="shared" si="35"/>
        <v>117.32050807568876</v>
      </c>
      <c r="D304" s="9">
        <f t="shared" si="36"/>
        <v>118.26859788181486</v>
      </c>
      <c r="F304" s="8">
        <f t="shared" si="39"/>
        <v>127.55250002551152</v>
      </c>
      <c r="G304" s="8">
        <f t="shared" si="37"/>
        <v>126.52930083052925</v>
      </c>
      <c r="H304" s="8">
        <f t="shared" si="38"/>
        <v>0.6527241474479483</v>
      </c>
      <c r="J304" s="8">
        <f t="shared" si="41"/>
        <v>115.27397851611384</v>
      </c>
      <c r="K304" s="8">
        <f t="shared" si="42"/>
        <v>88.4045736231678</v>
      </c>
      <c r="L304" s="8">
        <f t="shared" si="43"/>
        <v>0.035394647728191814</v>
      </c>
      <c r="M304" s="10">
        <f t="shared" si="40"/>
        <v>1.4204739150577952</v>
      </c>
    </row>
    <row r="305" spans="1:13" ht="13.5">
      <c r="A305">
        <v>301</v>
      </c>
      <c r="B305" s="8">
        <f t="shared" si="35"/>
        <v>116.68075145110083</v>
      </c>
      <c r="D305" s="9">
        <f t="shared" si="36"/>
        <v>118.07897992058965</v>
      </c>
      <c r="F305" s="8">
        <f t="shared" si="39"/>
        <v>127.1820249779772</v>
      </c>
      <c r="G305" s="8">
        <f t="shared" si="37"/>
        <v>126.13189762528957</v>
      </c>
      <c r="H305" s="8">
        <f t="shared" si="38"/>
        <v>0.5477114121791851</v>
      </c>
      <c r="J305" s="8">
        <f t="shared" si="41"/>
        <v>114.71611957509371</v>
      </c>
      <c r="K305" s="8">
        <f t="shared" si="42"/>
        <v>88.5914308390352</v>
      </c>
      <c r="L305" s="8">
        <f t="shared" si="43"/>
        <v>0.05054090454211177</v>
      </c>
      <c r="M305" s="10">
        <f t="shared" si="40"/>
        <v>1.41132933671484</v>
      </c>
    </row>
    <row r="306" spans="1:13" ht="13.5">
      <c r="A306">
        <v>302</v>
      </c>
      <c r="B306" s="8">
        <f t="shared" si="35"/>
        <v>115.96021507213446</v>
      </c>
      <c r="D306" s="9">
        <f t="shared" si="36"/>
        <v>117.79933422669188</v>
      </c>
      <c r="F306" s="8">
        <f t="shared" si="39"/>
        <v>126.67960903746875</v>
      </c>
      <c r="G306" s="8">
        <f t="shared" si="37"/>
        <v>125.60766964093533</v>
      </c>
      <c r="H306" s="8">
        <f t="shared" si="38"/>
        <v>0.4405174725258425</v>
      </c>
      <c r="J306" s="8">
        <f t="shared" si="41"/>
        <v>114.08116738475569</v>
      </c>
      <c r="K306" s="8">
        <f t="shared" si="42"/>
        <v>88.78797523900765</v>
      </c>
      <c r="L306" s="8">
        <f t="shared" si="43"/>
        <v>0.06514125408514587</v>
      </c>
      <c r="M306" s="10">
        <f t="shared" si="40"/>
        <v>1.401210288915582</v>
      </c>
    </row>
    <row r="307" spans="1:13" ht="13.5">
      <c r="A307">
        <v>303</v>
      </c>
      <c r="B307" s="8">
        <f t="shared" si="35"/>
        <v>115.1628965095479</v>
      </c>
      <c r="D307" s="9">
        <f t="shared" si="36"/>
        <v>117.4315103957804</v>
      </c>
      <c r="F307" s="8">
        <f t="shared" si="39"/>
        <v>126.04818711346117</v>
      </c>
      <c r="G307" s="8">
        <f t="shared" si="37"/>
        <v>124.95965805306984</v>
      </c>
      <c r="H307" s="8">
        <f t="shared" si="38"/>
        <v>0.33166456648670994</v>
      </c>
      <c r="J307" s="8">
        <f t="shared" si="41"/>
        <v>113.37214435048814</v>
      </c>
      <c r="K307" s="8">
        <f t="shared" si="42"/>
        <v>88.99346305803675</v>
      </c>
      <c r="L307" s="8">
        <f t="shared" si="43"/>
        <v>0.07917591057954149</v>
      </c>
      <c r="M307" s="10">
        <f t="shared" si="40"/>
        <v>1.390172253741187</v>
      </c>
    </row>
    <row r="308" spans="1:13" ht="13.5">
      <c r="A308">
        <v>304</v>
      </c>
      <c r="B308" s="8">
        <f t="shared" si="35"/>
        <v>114.29316740917999</v>
      </c>
      <c r="D308" s="9">
        <f t="shared" si="36"/>
        <v>116.97778761853391</v>
      </c>
      <c r="F308" s="8">
        <f t="shared" si="39"/>
        <v>125.29132261955655</v>
      </c>
      <c r="G308" s="8">
        <f t="shared" si="37"/>
        <v>124.1915070985189</v>
      </c>
      <c r="H308" s="8">
        <f t="shared" si="38"/>
        <v>0.22168301438294427</v>
      </c>
      <c r="J308" s="8">
        <f t="shared" si="41"/>
        <v>112.59254125869798</v>
      </c>
      <c r="K308" s="8">
        <f t="shared" si="42"/>
        <v>89.20717652983399</v>
      </c>
      <c r="L308" s="8">
        <f t="shared" si="43"/>
        <v>0.09262966670131079</v>
      </c>
      <c r="M308" s="10">
        <f t="shared" si="40"/>
        <v>1.3782751904869346</v>
      </c>
    </row>
    <row r="309" spans="1:13" ht="13.5">
      <c r="A309">
        <v>305</v>
      </c>
      <c r="B309" s="8">
        <f t="shared" si="35"/>
        <v>113.35575219373078</v>
      </c>
      <c r="D309" s="9">
        <f t="shared" si="36"/>
        <v>116.44086357666313</v>
      </c>
      <c r="F309" s="8">
        <f t="shared" si="39"/>
        <v>124.41319011290184</v>
      </c>
      <c r="G309" s="8">
        <f t="shared" si="37"/>
        <v>123.30744632098475</v>
      </c>
      <c r="H309" s="8">
        <f t="shared" si="38"/>
        <v>0.1111086351912353</v>
      </c>
      <c r="J309" s="8">
        <f t="shared" si="41"/>
        <v>111.7463042847393</v>
      </c>
      <c r="K309" s="8">
        <f t="shared" si="42"/>
        <v>89.4284219814387</v>
      </c>
      <c r="L309" s="8">
        <f t="shared" si="43"/>
        <v>0.10549124519165132</v>
      </c>
      <c r="M309" s="10">
        <f t="shared" si="40"/>
        <v>1.365583243546562</v>
      </c>
    </row>
    <row r="310" spans="1:13" ht="13.5">
      <c r="A310">
        <v>306</v>
      </c>
      <c r="B310" s="8">
        <f t="shared" si="35"/>
        <v>112.35570504584948</v>
      </c>
      <c r="D310" s="9">
        <f t="shared" si="36"/>
        <v>115.82384130007667</v>
      </c>
      <c r="F310" s="8">
        <f t="shared" si="39"/>
        <v>123.41855495617598</v>
      </c>
      <c r="G310" s="8">
        <f t="shared" si="37"/>
        <v>122.31226996514334</v>
      </c>
      <c r="H310" s="8">
        <f t="shared" si="38"/>
        <v>0.00048013608797090046</v>
      </c>
      <c r="J310" s="8">
        <f t="shared" si="41"/>
        <v>110.83781782094968</v>
      </c>
      <c r="K310" s="8">
        <f t="shared" si="42"/>
        <v>89.65652695699225</v>
      </c>
      <c r="L310" s="8">
        <f t="shared" si="43"/>
        <v>0.1177526182278411</v>
      </c>
      <c r="M310" s="10">
        <f t="shared" si="40"/>
        <v>1.3521644299072233</v>
      </c>
    </row>
    <row r="311" spans="1:13" ht="13.5">
      <c r="A311">
        <v>307</v>
      </c>
      <c r="B311" s="8">
        <f t="shared" si="35"/>
        <v>111.29838528466414</v>
      </c>
      <c r="D311" s="9">
        <f t="shared" si="36"/>
        <v>115.13021404923124</v>
      </c>
      <c r="F311" s="8">
        <f t="shared" si="39"/>
        <v>122.31275010123132</v>
      </c>
      <c r="G311" s="8">
        <f t="shared" si="37"/>
        <v>121.21131361957461</v>
      </c>
      <c r="H311" s="8">
        <f t="shared" si="38"/>
        <v>-0.10966351207769948</v>
      </c>
      <c r="J311" s="8">
        <f t="shared" si="41"/>
        <v>109.87188331478518</v>
      </c>
      <c r="K311" s="8">
        <f t="shared" si="42"/>
        <v>89.89083640740947</v>
      </c>
      <c r="L311" s="8">
        <f t="shared" si="43"/>
        <v>0.12940830144677842</v>
      </c>
      <c r="M311" s="10">
        <f t="shared" si="40"/>
        <v>1.3380903077775645</v>
      </c>
    </row>
    <row r="312" spans="1:13" ht="13.5">
      <c r="A312">
        <v>308</v>
      </c>
      <c r="B312" s="8">
        <f t="shared" si="35"/>
        <v>110.18943125571779</v>
      </c>
      <c r="D312" s="9">
        <f t="shared" si="36"/>
        <v>114.36384829631783</v>
      </c>
      <c r="F312" s="8">
        <f t="shared" si="39"/>
        <v>121.10165010749691</v>
      </c>
      <c r="G312" s="8">
        <f t="shared" si="37"/>
        <v>120.010428222319</v>
      </c>
      <c r="H312" s="8">
        <f t="shared" si="38"/>
        <v>-0.21878570059548993</v>
      </c>
      <c r="J312" s="8">
        <f t="shared" si="41"/>
        <v>108.8536943499235</v>
      </c>
      <c r="K312" s="8">
        <f t="shared" si="42"/>
        <v>90.13070799064411</v>
      </c>
      <c r="L312" s="8">
        <f t="shared" si="43"/>
        <v>0.14045462962556512</v>
      </c>
      <c r="M312" s="10">
        <f t="shared" si="40"/>
        <v>1.3234356279633261</v>
      </c>
    </row>
    <row r="313" spans="1:13" ht="13.5">
      <c r="A313">
        <v>309</v>
      </c>
      <c r="B313" s="8">
        <f t="shared" si="35"/>
        <v>109.034732861516</v>
      </c>
      <c r="D313" s="9">
        <f t="shared" si="36"/>
        <v>113.52896488819783</v>
      </c>
      <c r="F313" s="8">
        <f t="shared" si="39"/>
        <v>119.79164252172352</v>
      </c>
      <c r="G313" s="8">
        <f t="shared" si="37"/>
        <v>118.71595155570276</v>
      </c>
      <c r="H313" s="8">
        <f t="shared" si="38"/>
        <v>-0.32635479719756577</v>
      </c>
      <c r="J313" s="8">
        <f t="shared" si="41"/>
        <v>107.78880823846552</v>
      </c>
      <c r="K313" s="8">
        <f t="shared" si="42"/>
        <v>90.37550653695087</v>
      </c>
      <c r="L313" s="8">
        <f t="shared" si="43"/>
        <v>0.150889021293684</v>
      </c>
      <c r="M313" s="10">
        <f t="shared" si="40"/>
        <v>1.3082779696889308</v>
      </c>
    </row>
    <row r="314" spans="1:13" ht="13.5">
      <c r="A314">
        <v>310</v>
      </c>
      <c r="B314" s="8">
        <f t="shared" si="35"/>
        <v>107.84040286651339</v>
      </c>
      <c r="D314" s="9">
        <f t="shared" si="36"/>
        <v>112.63011848286148</v>
      </c>
      <c r="F314" s="8">
        <f t="shared" si="39"/>
        <v>118.38959675850519</v>
      </c>
      <c r="G314" s="8">
        <f t="shared" si="37"/>
        <v>117.33467736930601</v>
      </c>
      <c r="H314" s="8">
        <f t="shared" si="38"/>
        <v>-0.43184673611748436</v>
      </c>
      <c r="J314" s="8">
        <f t="shared" si="41"/>
        <v>106.6831144199026</v>
      </c>
      <c r="K314" s="8">
        <f t="shared" si="42"/>
        <v>90.62459774540653</v>
      </c>
      <c r="L314" s="8">
        <f t="shared" si="43"/>
        <v>0.1607092400098823</v>
      </c>
      <c r="M314" s="10">
        <f t="shared" si="40"/>
        <v>1.2926973626392992</v>
      </c>
    </row>
    <row r="315" spans="1:13" ht="13.5">
      <c r="A315">
        <v>311</v>
      </c>
      <c r="B315" s="8">
        <f t="shared" si="35"/>
        <v>106.61274711634002</v>
      </c>
      <c r="D315" s="9">
        <f t="shared" si="36"/>
        <v>111.67217535959186</v>
      </c>
      <c r="F315" s="8">
        <f t="shared" si="39"/>
        <v>116.90283063318853</v>
      </c>
      <c r="G315" s="8">
        <f t="shared" si="37"/>
        <v>115.87382228150369</v>
      </c>
      <c r="H315" s="8">
        <f t="shared" si="38"/>
        <v>-0.5347475712859675</v>
      </c>
      <c r="J315" s="8">
        <f t="shared" si="41"/>
        <v>105.54279998244796</v>
      </c>
      <c r="K315" s="8">
        <f t="shared" si="42"/>
        <v>90.87734119241557</v>
      </c>
      <c r="L315" s="8">
        <f t="shared" si="43"/>
        <v>0.1699126607097979</v>
      </c>
      <c r="M315" s="10">
        <f t="shared" si="40"/>
        <v>1.2767758970632703</v>
      </c>
    </row>
    <row r="316" spans="1:13" ht="13.5">
      <c r="A316">
        <v>312</v>
      </c>
      <c r="B316" s="8">
        <f t="shared" si="35"/>
        <v>105.35823381635522</v>
      </c>
      <c r="D316" s="9">
        <f t="shared" si="36"/>
        <v>110.6602897109415</v>
      </c>
      <c r="F316" s="8">
        <f t="shared" si="39"/>
        <v>115.33907471021773</v>
      </c>
      <c r="G316" s="8">
        <f t="shared" si="37"/>
        <v>114.34099062083148</v>
      </c>
      <c r="H316" s="8">
        <f t="shared" si="38"/>
        <v>-0.6345559802245924</v>
      </c>
      <c r="J316" s="8">
        <f t="shared" si="41"/>
        <v>104.37431263499741</v>
      </c>
      <c r="K316" s="8">
        <f t="shared" si="42"/>
        <v>91.13308275039805</v>
      </c>
      <c r="L316" s="8">
        <f t="shared" si="43"/>
        <v>0.1784955504370656</v>
      </c>
      <c r="M316" s="10">
        <f t="shared" si="40"/>
        <v>1.2605973238381605</v>
      </c>
    </row>
    <row r="317" spans="1:13" ht="13.5">
      <c r="A317">
        <v>313</v>
      </c>
      <c r="B317" s="8">
        <f t="shared" si="35"/>
        <v>104.08346201920136</v>
      </c>
      <c r="D317" s="9">
        <f t="shared" si="36"/>
        <v>109.59987853202425</v>
      </c>
      <c r="F317" s="8">
        <f t="shared" si="39"/>
        <v>113.70643464060689</v>
      </c>
      <c r="G317" s="8">
        <f t="shared" si="37"/>
        <v>112.74413737846633</v>
      </c>
      <c r="H317" s="8">
        <f t="shared" si="38"/>
        <v>-0.7307857064386474</v>
      </c>
      <c r="J317" s="8">
        <f t="shared" si="41"/>
        <v>103.18432146393485</v>
      </c>
      <c r="K317" s="8">
        <f t="shared" si="42"/>
        <v>91.39114653567046</v>
      </c>
      <c r="L317" s="8">
        <f t="shared" si="43"/>
        <v>0.1864523739206003</v>
      </c>
      <c r="M317" s="10">
        <f t="shared" si="40"/>
        <v>1.2442466464439086</v>
      </c>
    </row>
    <row r="318" spans="1:13" ht="13.5">
      <c r="A318">
        <v>314</v>
      </c>
      <c r="B318" s="8">
        <f t="shared" si="35"/>
        <v>102.79512947488259</v>
      </c>
      <c r="D318" s="9">
        <f t="shared" si="36"/>
        <v>108.49659522945969</v>
      </c>
      <c r="F318" s="8">
        <f t="shared" si="39"/>
        <v>112.01335167202768</v>
      </c>
      <c r="G318" s="8">
        <f t="shared" si="37"/>
        <v>111.09152945231317</v>
      </c>
      <c r="H318" s="8">
        <f t="shared" si="38"/>
        <v>-0.8229679284100994</v>
      </c>
      <c r="J318" s="8">
        <f t="shared" si="41"/>
        <v>101.97967580897479</v>
      </c>
      <c r="K318" s="8">
        <f t="shared" si="42"/>
        <v>91.65082652887253</v>
      </c>
      <c r="L318" s="8">
        <f t="shared" si="43"/>
        <v>0.19377513584874728</v>
      </c>
      <c r="M318" s="10">
        <f t="shared" si="40"/>
        <v>1.227809706834665</v>
      </c>
    </row>
    <row r="319" spans="1:13" ht="13.5">
      <c r="A319">
        <v>315</v>
      </c>
      <c r="B319" s="8">
        <f t="shared" si="35"/>
        <v>101.50000000000001</v>
      </c>
      <c r="D319" s="9">
        <f t="shared" si="36"/>
        <v>107.35630207854427</v>
      </c>
      <c r="F319" s="8">
        <f t="shared" si="39"/>
        <v>110.26856152390307</v>
      </c>
      <c r="G319" s="8">
        <f t="shared" si="37"/>
        <v>109.39170537151277</v>
      </c>
      <c r="H319" s="8">
        <f t="shared" si="38"/>
        <v>-0.9106535436491292</v>
      </c>
      <c r="J319" s="8">
        <f t="shared" si="41"/>
        <v>100.76736258716623</v>
      </c>
      <c r="K319" s="8">
        <f t="shared" si="42"/>
        <v>91.91137803915322</v>
      </c>
      <c r="L319" s="8">
        <f t="shared" si="43"/>
        <v>0.20045277329194175</v>
      </c>
      <c r="M319" s="10">
        <f t="shared" si="40"/>
        <v>1.211372767225422</v>
      </c>
    </row>
    <row r="320" spans="1:13" ht="13.5">
      <c r="A320">
        <v>316</v>
      </c>
      <c r="B320" s="8">
        <f t="shared" si="35"/>
        <v>100.20487052511754</v>
      </c>
      <c r="D320" s="9">
        <f t="shared" si="36"/>
        <v>106.18504166283543</v>
      </c>
      <c r="F320" s="8">
        <f t="shared" si="39"/>
        <v>108.48105182786364</v>
      </c>
      <c r="G320" s="8">
        <f t="shared" si="37"/>
        <v>107.65343369758904</v>
      </c>
      <c r="H320" s="8">
        <f t="shared" si="38"/>
        <v>-0.9934153566765896</v>
      </c>
      <c r="J320" s="8">
        <f t="shared" si="41"/>
        <v>99.55446238516274</v>
      </c>
      <c r="K320" s="8">
        <f t="shared" si="42"/>
        <v>92.17200921440848</v>
      </c>
      <c r="L320" s="8">
        <f t="shared" si="43"/>
        <v>0.20647061348827314</v>
      </c>
      <c r="M320" s="10">
        <f t="shared" si="40"/>
        <v>1.1950220898311696</v>
      </c>
    </row>
    <row r="321" spans="1:13" ht="13.5">
      <c r="A321">
        <v>317</v>
      </c>
      <c r="B321" s="8">
        <f t="shared" si="35"/>
        <v>98.91653798079867</v>
      </c>
      <c r="D321" s="9">
        <f t="shared" si="36"/>
        <v>104.98900743529185</v>
      </c>
      <c r="F321" s="8">
        <f t="shared" si="39"/>
        <v>106.66001834091244</v>
      </c>
      <c r="G321" s="8">
        <f t="shared" si="37"/>
        <v>105.88567030490107</v>
      </c>
      <c r="H321" s="8">
        <f t="shared" si="38"/>
        <v>-1.0708501602777276</v>
      </c>
      <c r="J321" s="8">
        <f t="shared" si="41"/>
        <v>98.34810462813022</v>
      </c>
      <c r="K321" s="8">
        <f t="shared" si="42"/>
        <v>92.431872833488</v>
      </c>
      <c r="L321" s="8">
        <f t="shared" si="43"/>
        <v>0.2118099140473983</v>
      </c>
      <c r="M321" s="10">
        <f t="shared" si="40"/>
        <v>1.1788435166060596</v>
      </c>
    </row>
    <row r="322" spans="1:13" ht="13.5">
      <c r="A322">
        <v>318</v>
      </c>
      <c r="B322" s="8">
        <f t="shared" si="35"/>
        <v>97.6417661836448</v>
      </c>
      <c r="D322" s="9">
        <f t="shared" si="36"/>
        <v>103.77451354439322</v>
      </c>
      <c r="F322" s="8">
        <f t="shared" si="39"/>
        <v>104.81482014462334</v>
      </c>
      <c r="G322" s="8">
        <f t="shared" si="37"/>
        <v>104.0975147485255</v>
      </c>
      <c r="H322" s="8">
        <f t="shared" si="38"/>
        <v>-1.142580699887512</v>
      </c>
      <c r="J322" s="8">
        <f t="shared" si="41"/>
        <v>97.15542212057514</v>
      </c>
      <c r="K322" s="8">
        <f t="shared" si="42"/>
        <v>92.69005865132104</v>
      </c>
      <c r="L322" s="8">
        <f t="shared" si="43"/>
        <v>0.21644750442596225</v>
      </c>
      <c r="M322" s="10">
        <f t="shared" si="40"/>
        <v>1.1629220510300304</v>
      </c>
    </row>
    <row r="323" spans="1:13" ht="13.5">
      <c r="A323">
        <v>319</v>
      </c>
      <c r="B323" s="8">
        <f t="shared" si="35"/>
        <v>96.38725288366003</v>
      </c>
      <c r="D323" s="9">
        <f t="shared" si="36"/>
        <v>102.54796407224354</v>
      </c>
      <c r="F323" s="8">
        <f t="shared" si="39"/>
        <v>102.95493404863798</v>
      </c>
      <c r="G323" s="8">
        <f t="shared" si="37"/>
        <v>102.2981659321402</v>
      </c>
      <c r="H323" s="8">
        <f t="shared" si="38"/>
        <v>-1.2082575115372913</v>
      </c>
      <c r="J323" s="8">
        <f t="shared" si="41"/>
        <v>95.98350524137025</v>
      </c>
      <c r="K323" s="8">
        <f t="shared" si="42"/>
        <v>92.94558660266279</v>
      </c>
      <c r="L323" s="8">
        <f t="shared" si="43"/>
        <v>0.22035554911754077</v>
      </c>
      <c r="M323" s="10">
        <f t="shared" si="40"/>
        <v>1.1473414439803986</v>
      </c>
    </row>
    <row r="324" spans="1:13" ht="13.5">
      <c r="A324">
        <v>320</v>
      </c>
      <c r="B324" s="8">
        <f t="shared" si="35"/>
        <v>95.15959713348664</v>
      </c>
      <c r="D324" s="9">
        <f t="shared" si="36"/>
        <v>101.31582183452684</v>
      </c>
      <c r="F324" s="8">
        <f t="shared" si="39"/>
        <v>101.0899084206029</v>
      </c>
      <c r="G324" s="8">
        <f t="shared" si="37"/>
        <v>100.49687729189127</v>
      </c>
      <c r="H324" s="8">
        <f t="shared" si="38"/>
        <v>-1.267560624408455</v>
      </c>
      <c r="J324" s="8">
        <f t="shared" si="41"/>
        <v>94.83935606381502</v>
      </c>
      <c r="K324" s="8">
        <f t="shared" si="42"/>
        <v>93.19740120233692</v>
      </c>
      <c r="L324" s="8">
        <f t="shared" si="43"/>
        <v>0.22350145417320008</v>
      </c>
      <c r="M324" s="10">
        <f t="shared" si="40"/>
        <v>1.1321837857060033</v>
      </c>
    </row>
    <row r="325" spans="1:13" ht="13.5">
      <c r="A325">
        <v>321</v>
      </c>
      <c r="B325" s="8">
        <f aca="true" t="shared" si="44" ref="B325:B369">70+20*SIN(2*PI()*A325/90)+0.1*A325</f>
        <v>93.96526713848404</v>
      </c>
      <c r="D325" s="9">
        <f t="shared" si="36"/>
        <v>100.08457689431881</v>
      </c>
      <c r="F325" s="8">
        <f t="shared" si="39"/>
        <v>99.2293166674828</v>
      </c>
      <c r="G325" s="8">
        <f t="shared" si="37"/>
        <v>98.70291171458292</v>
      </c>
      <c r="H325" s="8">
        <f t="shared" si="38"/>
        <v>-1.3202011196984436</v>
      </c>
      <c r="J325" s="8">
        <f t="shared" si="41"/>
        <v>93.72984266314289</v>
      </c>
      <c r="K325" s="8">
        <f t="shared" si="42"/>
        <v>93.4443675065183</v>
      </c>
      <c r="L325" s="8">
        <f t="shared" si="43"/>
        <v>0.22584793917401855</v>
      </c>
      <c r="M325" s="10">
        <f t="shared" si="40"/>
        <v>1.1175291058917654</v>
      </c>
    </row>
    <row r="326" spans="1:13" ht="13.5">
      <c r="A326">
        <v>322</v>
      </c>
      <c r="B326" s="8">
        <f t="shared" si="44"/>
        <v>92.81056874428224</v>
      </c>
      <c r="D326" s="9">
        <f aca="true" t="shared" si="45" ref="D326:D369">B325*$E$3+(1-$E$3)*D325</f>
        <v>98.86071494315186</v>
      </c>
      <c r="F326" s="8">
        <f t="shared" si="39"/>
        <v>97.38271059488449</v>
      </c>
      <c r="G326" s="8">
        <f aca="true" t="shared" si="46" ref="G326:G369">$G$2*B326+(1-$G$2)*(G325+H325)</f>
        <v>96.92549640982426</v>
      </c>
      <c r="H326" s="8">
        <f aca="true" t="shared" si="47" ref="H326:H369">$G$3*(G326-G325)+(1-$G$3)*H325</f>
        <v>-1.3659225382044655</v>
      </c>
      <c r="J326" s="8">
        <f t="shared" si="41"/>
        <v>92.6616538698363</v>
      </c>
      <c r="K326" s="8">
        <f t="shared" si="42"/>
        <v>93.68526901725065</v>
      </c>
      <c r="L326" s="8">
        <f t="shared" si="43"/>
        <v>0.22735329632985096</v>
      </c>
      <c r="M326" s="10">
        <f t="shared" si="40"/>
        <v>1.1034549837621066</v>
      </c>
    </row>
    <row r="327" spans="1:13" ht="13.5">
      <c r="A327">
        <v>323</v>
      </c>
      <c r="B327" s="8">
        <f t="shared" si="44"/>
        <v>91.70161471533591</v>
      </c>
      <c r="D327" s="9">
        <f t="shared" si="45"/>
        <v>97.65068570337795</v>
      </c>
      <c r="F327" s="8">
        <f aca="true" t="shared" si="48" ref="F327:F369">G326+H326</f>
        <v>95.55957387161979</v>
      </c>
      <c r="G327" s="8">
        <f t="shared" si="46"/>
        <v>95.1737779559914</v>
      </c>
      <c r="H327" s="8">
        <f t="shared" si="47"/>
        <v>-1.4045021297673055</v>
      </c>
      <c r="J327" s="8">
        <f t="shared" si="41"/>
        <v>91.64125472859257</v>
      </c>
      <c r="K327" s="8">
        <f t="shared" si="42"/>
        <v>93.91880791705644</v>
      </c>
      <c r="L327" s="8">
        <f t="shared" si="43"/>
        <v>0.22797185667744524</v>
      </c>
      <c r="M327" s="10">
        <f t="shared" si="40"/>
        <v>1.0900361701227677</v>
      </c>
    </row>
    <row r="328" spans="1:13" ht="13.5">
      <c r="A328">
        <v>324</v>
      </c>
      <c r="B328" s="8">
        <f t="shared" si="44"/>
        <v>90.64429495415055</v>
      </c>
      <c r="D328" s="9">
        <f t="shared" si="45"/>
        <v>96.46087150576955</v>
      </c>
      <c r="F328" s="8">
        <f t="shared" si="48"/>
        <v>93.76927582622409</v>
      </c>
      <c r="G328" s="8">
        <f t="shared" si="46"/>
        <v>93.45677773901674</v>
      </c>
      <c r="H328" s="8">
        <f t="shared" si="47"/>
        <v>-1.4357519384880404</v>
      </c>
      <c r="J328" s="8">
        <f t="shared" si="41"/>
        <v>90.67484293064466</v>
      </c>
      <c r="K328" s="8">
        <f t="shared" si="42"/>
        <v>94.14360800797994</v>
      </c>
      <c r="L328" s="8">
        <f t="shared" si="43"/>
        <v>0.22765468010205017</v>
      </c>
      <c r="M328" s="10">
        <f t="shared" si="40"/>
        <v>1.0773442231823953</v>
      </c>
    </row>
    <row r="329" spans="1:13" ht="13.5">
      <c r="A329">
        <v>325</v>
      </c>
      <c r="B329" s="8">
        <f t="shared" si="44"/>
        <v>89.64424780626925</v>
      </c>
      <c r="D329" s="9">
        <f t="shared" si="45"/>
        <v>95.29755619544575</v>
      </c>
      <c r="F329" s="8">
        <f t="shared" si="48"/>
        <v>92.0210258005287</v>
      </c>
      <c r="G329" s="8">
        <f t="shared" si="46"/>
        <v>91.78334800110277</v>
      </c>
      <c r="H329" s="8">
        <f t="shared" si="47"/>
        <v>-1.4595197184306343</v>
      </c>
      <c r="J329" s="8">
        <f t="shared" si="41"/>
        <v>89.7683065018106</v>
      </c>
      <c r="K329" s="8">
        <f t="shared" si="42"/>
        <v>94.358220695644</v>
      </c>
      <c r="L329" s="8">
        <f t="shared" si="43"/>
        <v>0.22635048085825096</v>
      </c>
      <c r="M329" s="10">
        <f t="shared" si="40"/>
        <v>1.0654471599281432</v>
      </c>
    </row>
    <row r="330" spans="1:13" ht="13.5">
      <c r="A330">
        <v>326</v>
      </c>
      <c r="B330" s="8">
        <f t="shared" si="44"/>
        <v>88.70683259082008</v>
      </c>
      <c r="D330" s="9">
        <f t="shared" si="45"/>
        <v>94.16689451761046</v>
      </c>
      <c r="F330" s="8">
        <f t="shared" si="48"/>
        <v>90.32382828267214</v>
      </c>
      <c r="G330" s="8">
        <f t="shared" si="46"/>
        <v>90.16212871348694</v>
      </c>
      <c r="H330" s="8">
        <f t="shared" si="47"/>
        <v>-1.475689675349154</v>
      </c>
      <c r="J330" s="8">
        <f t="shared" si="41"/>
        <v>88.92718304996949</v>
      </c>
      <c r="K330" s="8">
        <f t="shared" si="42"/>
        <v>94.5611343004286</v>
      </c>
      <c r="L330" s="8">
        <f t="shared" si="43"/>
        <v>0.2240067932508871</v>
      </c>
      <c r="M330" s="10">
        <f t="shared" si="40"/>
        <v>1.0544091247537475</v>
      </c>
    </row>
    <row r="331" spans="1:13" ht="13.5">
      <c r="A331">
        <v>327</v>
      </c>
      <c r="B331" s="8">
        <f t="shared" si="44"/>
        <v>87.83710349045211</v>
      </c>
      <c r="D331" s="9">
        <f t="shared" si="45"/>
        <v>93.07488213225238</v>
      </c>
      <c r="F331" s="8">
        <f t="shared" si="48"/>
        <v>88.68643903813778</v>
      </c>
      <c r="G331" s="8">
        <f t="shared" si="46"/>
        <v>88.60150548336921</v>
      </c>
      <c r="H331" s="8">
        <f t="shared" si="47"/>
        <v>-1.4841830308260113</v>
      </c>
      <c r="J331" s="8">
        <f t="shared" si="41"/>
        <v>88.15662090282167</v>
      </c>
      <c r="K331" s="8">
        <f t="shared" si="42"/>
        <v>94.75078689236918</v>
      </c>
      <c r="L331" s="8">
        <f t="shared" si="43"/>
        <v>0.22057137311985558</v>
      </c>
      <c r="M331" s="10">
        <f t="shared" si="40"/>
        <v>1.04429007695449</v>
      </c>
    </row>
    <row r="332" spans="1:13" ht="13.5">
      <c r="A332">
        <v>328</v>
      </c>
      <c r="B332" s="8">
        <f t="shared" si="44"/>
        <v>87.03978492786561</v>
      </c>
      <c r="D332" s="9">
        <f t="shared" si="45"/>
        <v>92.02732640389235</v>
      </c>
      <c r="F332" s="8">
        <f t="shared" si="48"/>
        <v>87.11732245254319</v>
      </c>
      <c r="G332" s="8">
        <f t="shared" si="46"/>
        <v>87.10956870007544</v>
      </c>
      <c r="H332" s="8">
        <f t="shared" si="47"/>
        <v>-1.4849584060727867</v>
      </c>
      <c r="J332" s="8">
        <f t="shared" si="41"/>
        <v>87.4613424981706</v>
      </c>
      <c r="K332" s="8">
        <f t="shared" si="42"/>
        <v>94.92558273324197</v>
      </c>
      <c r="L332" s="8">
        <f t="shared" si="43"/>
        <v>0.215993819895149</v>
      </c>
      <c r="M332" s="10">
        <f t="shared" si="40"/>
        <v>1.0351454986115347</v>
      </c>
    </row>
    <row r="333" spans="1:13" ht="13.5">
      <c r="A333">
        <v>329</v>
      </c>
      <c r="B333" s="8">
        <f t="shared" si="44"/>
        <v>86.31924854889917</v>
      </c>
      <c r="D333" s="9">
        <f t="shared" si="45"/>
        <v>91.029818108687</v>
      </c>
      <c r="F333" s="8">
        <f t="shared" si="48"/>
        <v>85.62461029400265</v>
      </c>
      <c r="G333" s="8">
        <f t="shared" si="46"/>
        <v>85.6940741194923</v>
      </c>
      <c r="H333" s="8">
        <f t="shared" si="47"/>
        <v>-1.4780120235238223</v>
      </c>
      <c r="J333" s="8">
        <f t="shared" si="41"/>
        <v>86.8456104221277</v>
      </c>
      <c r="K333" s="8">
        <f t="shared" si="42"/>
        <v>95.08391227026432</v>
      </c>
      <c r="L333" s="8">
        <f t="shared" si="43"/>
        <v>0.2102273916078695</v>
      </c>
      <c r="M333" s="10">
        <f t="shared" si="40"/>
        <v>1.0270261242888097</v>
      </c>
    </row>
    <row r="334" spans="1:13" ht="13.5">
      <c r="A334">
        <v>330</v>
      </c>
      <c r="B334" s="8">
        <f t="shared" si="44"/>
        <v>85.67949192431125</v>
      </c>
      <c r="D334" s="9">
        <f t="shared" si="45"/>
        <v>90.08770419672943</v>
      </c>
      <c r="F334" s="8">
        <f t="shared" si="48"/>
        <v>84.21606209596848</v>
      </c>
      <c r="G334" s="8">
        <f t="shared" si="46"/>
        <v>84.36240507880277</v>
      </c>
      <c r="H334" s="8">
        <f t="shared" si="47"/>
        <v>-1.4633777252403934</v>
      </c>
      <c r="J334" s="8">
        <f t="shared" si="41"/>
        <v>86.31319652232835</v>
      </c>
      <c r="K334" s="8">
        <f t="shared" si="42"/>
        <v>95.22417546531716</v>
      </c>
      <c r="L334" s="8">
        <f t="shared" si="43"/>
        <v>0.20323097195236642</v>
      </c>
      <c r="M334" s="10">
        <f t="shared" si="40"/>
        <v>1.0199776938593086</v>
      </c>
    </row>
    <row r="335" spans="1:13" ht="13.5">
      <c r="A335">
        <v>331</v>
      </c>
      <c r="B335" s="8">
        <f t="shared" si="44"/>
        <v>85.12411907401665</v>
      </c>
      <c r="D335" s="9">
        <f t="shared" si="45"/>
        <v>89.2060617422458</v>
      </c>
      <c r="F335" s="8">
        <f t="shared" si="48"/>
        <v>82.89902735356237</v>
      </c>
      <c r="G335" s="8">
        <f t="shared" si="46"/>
        <v>83.12153652560781</v>
      </c>
      <c r="H335" s="8">
        <f t="shared" si="47"/>
        <v>-1.44112680803585</v>
      </c>
      <c r="J335" s="8">
        <f t="shared" si="41"/>
        <v>85.86735454950067</v>
      </c>
      <c r="K335" s="8">
        <f t="shared" si="42"/>
        <v>95.34480806892604</v>
      </c>
      <c r="L335" s="8">
        <f t="shared" si="43"/>
        <v>0.19497113511801803</v>
      </c>
      <c r="M335" s="10">
        <f t="shared" si="40"/>
        <v>1.0140407296650298</v>
      </c>
    </row>
    <row r="336" spans="1:13" ht="13.5">
      <c r="A336">
        <v>332</v>
      </c>
      <c r="B336" s="8">
        <f t="shared" si="44"/>
        <v>84.65632290866427</v>
      </c>
      <c r="D336" s="9">
        <f t="shared" si="45"/>
        <v>88.38967320859996</v>
      </c>
      <c r="F336" s="8">
        <f t="shared" si="48"/>
        <v>81.68040971757196</v>
      </c>
      <c r="G336" s="8">
        <f t="shared" si="46"/>
        <v>81.97800103668119</v>
      </c>
      <c r="H336" s="8">
        <f t="shared" si="47"/>
        <v>-1.4113676761249268</v>
      </c>
      <c r="J336" s="8">
        <f t="shared" si="41"/>
        <v>85.51079679709123</v>
      </c>
      <c r="K336" s="8">
        <f t="shared" si="42"/>
        <v>95.44431026948409</v>
      </c>
      <c r="L336" s="8">
        <f t="shared" si="43"/>
        <v>0.18542424166202118</v>
      </c>
      <c r="M336" s="10">
        <f t="shared" si="40"/>
        <v>1.009250339096195</v>
      </c>
    </row>
    <row r="337" spans="1:13" ht="13.5">
      <c r="A337">
        <v>333</v>
      </c>
      <c r="B337" s="8">
        <f t="shared" si="44"/>
        <v>84.27886967409694</v>
      </c>
      <c r="D337" s="9">
        <f t="shared" si="45"/>
        <v>87.64300314861282</v>
      </c>
      <c r="F337" s="8">
        <f t="shared" si="48"/>
        <v>80.56663336055627</v>
      </c>
      <c r="G337" s="8">
        <f t="shared" si="46"/>
        <v>80.93785699191034</v>
      </c>
      <c r="H337" s="8">
        <f t="shared" si="47"/>
        <v>-1.3742453129895196</v>
      </c>
      <c r="J337" s="8">
        <f t="shared" si="41"/>
        <v>85.24567521048752</v>
      </c>
      <c r="K337" s="8">
        <f t="shared" si="42"/>
        <v>95.52127697762239</v>
      </c>
      <c r="L337" s="8">
        <f t="shared" si="43"/>
        <v>0.17457848830964912</v>
      </c>
      <c r="M337" s="10">
        <f t="shared" si="40"/>
        <v>1.005636043551579</v>
      </c>
    </row>
    <row r="338" spans="1:13" ht="13.5">
      <c r="A338">
        <v>334</v>
      </c>
      <c r="B338" s="8">
        <f t="shared" si="44"/>
        <v>83.99408547448006</v>
      </c>
      <c r="D338" s="9">
        <f t="shared" si="45"/>
        <v>86.97017645370966</v>
      </c>
      <c r="F338" s="8">
        <f t="shared" si="48"/>
        <v>79.56361167892082</v>
      </c>
      <c r="G338" s="8">
        <f t="shared" si="46"/>
        <v>80.00665905847674</v>
      </c>
      <c r="H338" s="8">
        <f t="shared" si="47"/>
        <v>-1.329940575033927</v>
      </c>
      <c r="J338" s="8">
        <f t="shared" si="41"/>
        <v>85.07356742028831</v>
      </c>
      <c r="K338" s="8">
        <f t="shared" si="42"/>
        <v>95.57442885670828</v>
      </c>
      <c r="L338" s="8">
        <f t="shared" si="43"/>
        <v>0.16243582738727302</v>
      </c>
      <c r="M338" s="10">
        <f t="shared" si="40"/>
        <v>1.003221634613217</v>
      </c>
    </row>
    <row r="339" spans="1:13" ht="13.5">
      <c r="A339">
        <v>335</v>
      </c>
      <c r="B339" s="8">
        <f t="shared" si="44"/>
        <v>83.80384493975585</v>
      </c>
      <c r="D339" s="9">
        <f t="shared" si="45"/>
        <v>86.37495825786374</v>
      </c>
      <c r="F339" s="8">
        <f t="shared" si="48"/>
        <v>78.67671848344281</v>
      </c>
      <c r="G339" s="8">
        <f t="shared" si="46"/>
        <v>79.18943112907412</v>
      </c>
      <c r="H339" s="8">
        <f t="shared" si="47"/>
        <v>-1.2786693104707962</v>
      </c>
      <c r="J339" s="8">
        <f t="shared" si="41"/>
        <v>84.99546811436457</v>
      </c>
      <c r="K339" s="8">
        <f t="shared" si="42"/>
        <v>95.60264309657698</v>
      </c>
      <c r="L339" s="8">
        <f t="shared" si="43"/>
        <v>0.149013668635416</v>
      </c>
      <c r="M339" s="10">
        <f t="shared" si="40"/>
        <v>1.002025058136212</v>
      </c>
    </row>
    <row r="340" spans="1:13" ht="13.5">
      <c r="A340">
        <v>336</v>
      </c>
      <c r="B340" s="8">
        <f t="shared" si="44"/>
        <v>83.70956209263454</v>
      </c>
      <c r="D340" s="9">
        <f t="shared" si="45"/>
        <v>85.86073559424216</v>
      </c>
      <c r="F340" s="8">
        <f t="shared" si="48"/>
        <v>77.91076181860333</v>
      </c>
      <c r="G340" s="8">
        <f t="shared" si="46"/>
        <v>78.49064184600645</v>
      </c>
      <c r="H340" s="8">
        <f t="shared" si="47"/>
        <v>-1.2206813077304834</v>
      </c>
      <c r="J340" s="8">
        <f t="shared" si="41"/>
        <v>85.01178609861911</v>
      </c>
      <c r="K340" s="8">
        <f t="shared" si="42"/>
        <v>95.60498286059898</v>
      </c>
      <c r="L340" s="8">
        <f t="shared" si="43"/>
        <v>0.1343462781740741</v>
      </c>
      <c r="M340" s="10">
        <f t="shared" si="40"/>
        <v>1.0020583268183305</v>
      </c>
    </row>
    <row r="341" spans="1:13" ht="13.5">
      <c r="A341">
        <v>337</v>
      </c>
      <c r="B341" s="8">
        <f t="shared" si="44"/>
        <v>83.71218345961809</v>
      </c>
      <c r="D341" s="9">
        <f t="shared" si="45"/>
        <v>85.43050089392064</v>
      </c>
      <c r="F341" s="8">
        <f t="shared" si="48"/>
        <v>77.26996053827597</v>
      </c>
      <c r="G341" s="8">
        <f t="shared" si="46"/>
        <v>77.91418283041018</v>
      </c>
      <c r="H341" s="8">
        <f t="shared" si="47"/>
        <v>-1.1562590785170623</v>
      </c>
      <c r="J341" s="8">
        <f t="shared" si="41"/>
        <v>85.12234730553081</v>
      </c>
      <c r="K341" s="8">
        <f t="shared" si="42"/>
        <v>95.58072432481175</v>
      </c>
      <c r="L341" s="8">
        <f t="shared" si="43"/>
        <v>0.11848579677794412</v>
      </c>
      <c r="M341" s="10">
        <f t="shared" si="40"/>
        <v>1.0033274616753483</v>
      </c>
    </row>
    <row r="342" spans="1:13" ht="13.5">
      <c r="A342">
        <v>338</v>
      </c>
      <c r="B342" s="8">
        <f t="shared" si="44"/>
        <v>83.8121834596181</v>
      </c>
      <c r="D342" s="9">
        <f t="shared" si="45"/>
        <v>85.08683740706013</v>
      </c>
      <c r="F342" s="8">
        <f t="shared" si="48"/>
        <v>76.75792375189312</v>
      </c>
      <c r="G342" s="8">
        <f t="shared" si="46"/>
        <v>77.46334972266563</v>
      </c>
      <c r="H342" s="8">
        <f t="shared" si="47"/>
        <v>-1.085716481439812</v>
      </c>
      <c r="J342" s="8">
        <f t="shared" si="41"/>
        <v>85.32640389384582</v>
      </c>
      <c r="K342" s="8">
        <f t="shared" si="42"/>
        <v>95.52938027655621</v>
      </c>
      <c r="L342" s="8">
        <f t="shared" si="43"/>
        <v>0.10150281227459532</v>
      </c>
      <c r="M342" s="10">
        <f t="shared" si="40"/>
        <v>1.0058324627072648</v>
      </c>
    </row>
    <row r="343" spans="1:13" ht="13.5">
      <c r="A343">
        <v>339</v>
      </c>
      <c r="B343" s="8">
        <f t="shared" si="44"/>
        <v>84.00956209263452</v>
      </c>
      <c r="D343" s="9">
        <f t="shared" si="45"/>
        <v>84.83190661757173</v>
      </c>
      <c r="F343" s="8">
        <f t="shared" si="48"/>
        <v>76.37763324122581</v>
      </c>
      <c r="G343" s="8">
        <f t="shared" si="46"/>
        <v>77.14082612636669</v>
      </c>
      <c r="H343" s="8">
        <f t="shared" si="47"/>
        <v>-1.0093971929257244</v>
      </c>
      <c r="J343" s="8">
        <f t="shared" si="41"/>
        <v>85.62264944537219</v>
      </c>
      <c r="K343" s="8">
        <f t="shared" si="42"/>
        <v>95.45071934823066</v>
      </c>
      <c r="L343" s="8">
        <f t="shared" si="43"/>
        <v>0.08348643821458106</v>
      </c>
      <c r="M343" s="10">
        <f t="shared" si="40"/>
        <v>1.009567308898305</v>
      </c>
    </row>
    <row r="344" spans="1:13" ht="13.5">
      <c r="A344">
        <v>340</v>
      </c>
      <c r="B344" s="8">
        <f t="shared" si="44"/>
        <v>84.30384493975583</v>
      </c>
      <c r="D344" s="9">
        <f t="shared" si="45"/>
        <v>84.6674377125843</v>
      </c>
      <c r="F344" s="8">
        <f t="shared" si="48"/>
        <v>76.13142893344097</v>
      </c>
      <c r="G344" s="8">
        <f t="shared" si="46"/>
        <v>76.94867053407246</v>
      </c>
      <c r="H344" s="8">
        <f t="shared" si="47"/>
        <v>-0.9276730328625747</v>
      </c>
      <c r="J344" s="8">
        <f t="shared" si="41"/>
        <v>86.00924011103407</v>
      </c>
      <c r="K344" s="8">
        <f t="shared" si="42"/>
        <v>95.34478012353998</v>
      </c>
      <c r="L344" s="8">
        <f t="shared" si="43"/>
        <v>0.06454387192405428</v>
      </c>
      <c r="M344" s="10">
        <f t="shared" si="40"/>
        <v>1.0145199875507023</v>
      </c>
    </row>
    <row r="345" spans="1:13" ht="13.5">
      <c r="A345">
        <v>341</v>
      </c>
      <c r="B345" s="8">
        <f t="shared" si="44"/>
        <v>84.69408547448006</v>
      </c>
      <c r="D345" s="9">
        <f t="shared" si="45"/>
        <v>84.59471915801862</v>
      </c>
      <c r="F345" s="8">
        <f t="shared" si="48"/>
        <v>76.02099750120989</v>
      </c>
      <c r="G345" s="8">
        <f t="shared" si="46"/>
        <v>76.88830629853692</v>
      </c>
      <c r="H345" s="8">
        <f t="shared" si="47"/>
        <v>-0.8409421531298718</v>
      </c>
      <c r="J345" s="8">
        <f t="shared" si="41"/>
        <v>86.48382139522313</v>
      </c>
      <c r="K345" s="8">
        <f t="shared" si="42"/>
        <v>95.21187955837314</v>
      </c>
      <c r="L345" s="8">
        <f t="shared" si="43"/>
        <v>0.04479942821496532</v>
      </c>
      <c r="M345" s="10">
        <f t="shared" si="40"/>
        <v>1.0206725528093537</v>
      </c>
    </row>
    <row r="346" spans="1:13" ht="13.5">
      <c r="A346">
        <v>342</v>
      </c>
      <c r="B346" s="8">
        <f t="shared" si="44"/>
        <v>85.17886967409693</v>
      </c>
      <c r="D346" s="9">
        <f t="shared" si="45"/>
        <v>84.6145924213109</v>
      </c>
      <c r="F346" s="8">
        <f t="shared" si="48"/>
        <v>76.04736414540704</v>
      </c>
      <c r="G346" s="8">
        <f t="shared" si="46"/>
        <v>76.96051469827604</v>
      </c>
      <c r="H346" s="8">
        <f t="shared" si="47"/>
        <v>-0.7496270978429721</v>
      </c>
      <c r="J346" s="8">
        <f t="shared" si="41"/>
        <v>87.0435601034435</v>
      </c>
      <c r="K346" s="8">
        <f t="shared" si="42"/>
        <v>95.05261539196201</v>
      </c>
      <c r="L346" s="8">
        <f t="shared" si="43"/>
        <v>0.02439306875235538</v>
      </c>
      <c r="M346" s="10">
        <f t="shared" si="40"/>
        <v>1.0280012130922236</v>
      </c>
    </row>
    <row r="347" spans="1:13" ht="13.5">
      <c r="A347">
        <v>343</v>
      </c>
      <c r="B347" s="8">
        <f t="shared" si="44"/>
        <v>85.75632290866426</v>
      </c>
      <c r="D347" s="9">
        <f t="shared" si="45"/>
        <v>84.72744787186811</v>
      </c>
      <c r="F347" s="8">
        <f t="shared" si="48"/>
        <v>76.21088760043307</v>
      </c>
      <c r="G347" s="8">
        <f t="shared" si="46"/>
        <v>77.16543113125618</v>
      </c>
      <c r="H347" s="8">
        <f t="shared" si="47"/>
        <v>-0.6541727447606608</v>
      </c>
      <c r="J347" s="8">
        <f t="shared" si="41"/>
        <v>87.68518082234057</v>
      </c>
      <c r="K347" s="8">
        <f t="shared" si="42"/>
        <v>94.86786246995719</v>
      </c>
      <c r="L347" s="8">
        <f t="shared" si="43"/>
        <v>0.003478469676637966</v>
      </c>
      <c r="M347" s="10">
        <f t="shared" si="40"/>
        <v>1.0364764470005379</v>
      </c>
    </row>
    <row r="348" spans="1:13" ht="13.5">
      <c r="A348">
        <v>344</v>
      </c>
      <c r="B348" s="8">
        <f t="shared" si="44"/>
        <v>86.42411907401663</v>
      </c>
      <c r="D348" s="9">
        <f t="shared" si="45"/>
        <v>84.93322287922734</v>
      </c>
      <c r="F348" s="8">
        <f t="shared" si="48"/>
        <v>76.51125838649553</v>
      </c>
      <c r="G348" s="8">
        <f t="shared" si="46"/>
        <v>77.50254445524764</v>
      </c>
      <c r="H348" s="8">
        <f t="shared" si="47"/>
        <v>-0.5550441378854487</v>
      </c>
      <c r="J348" s="8">
        <f t="shared" si="41"/>
        <v>88.40500616242743</v>
      </c>
      <c r="K348" s="8">
        <f t="shared" si="42"/>
        <v>94.65876314287168</v>
      </c>
      <c r="L348" s="8">
        <f t="shared" si="43"/>
        <v>-0.017779309999576914</v>
      </c>
      <c r="M348" s="10">
        <f t="shared" si="40"/>
        <v>1.046063147144074</v>
      </c>
    </row>
    <row r="349" spans="1:13" ht="13.5">
      <c r="A349">
        <v>345</v>
      </c>
      <c r="B349" s="8">
        <f t="shared" si="44"/>
        <v>87.17949192431124</v>
      </c>
      <c r="D349" s="9">
        <f t="shared" si="45"/>
        <v>85.23140211818522</v>
      </c>
      <c r="F349" s="8">
        <f t="shared" si="48"/>
        <v>76.9475003173622</v>
      </c>
      <c r="G349" s="8">
        <f t="shared" si="46"/>
        <v>77.9706994780571</v>
      </c>
      <c r="H349" s="8">
        <f t="shared" si="47"/>
        <v>-0.45272422181595834</v>
      </c>
      <c r="J349" s="8">
        <f t="shared" si="41"/>
        <v>89.19899988037852</v>
      </c>
      <c r="K349" s="8">
        <f t="shared" si="42"/>
        <v>94.42671212570404</v>
      </c>
      <c r="L349" s="8">
        <f t="shared" si="43"/>
        <v>-0.03920648071638269</v>
      </c>
      <c r="M349" s="10">
        <f t="shared" si="40"/>
        <v>1.056720791180834</v>
      </c>
    </row>
    <row r="350" spans="1:13" ht="13.5">
      <c r="A350">
        <v>346</v>
      </c>
      <c r="B350" s="8">
        <f t="shared" si="44"/>
        <v>88.01924854889916</v>
      </c>
      <c r="D350" s="9">
        <f t="shared" si="45"/>
        <v>85.62102007941041</v>
      </c>
      <c r="F350" s="8">
        <f t="shared" si="48"/>
        <v>77.51797525624114</v>
      </c>
      <c r="G350" s="8">
        <f t="shared" si="46"/>
        <v>78.56810258550695</v>
      </c>
      <c r="H350" s="8">
        <f t="shared" si="47"/>
        <v>-0.34771148888937753</v>
      </c>
      <c r="J350" s="8">
        <f t="shared" si="41"/>
        <v>90.06281191639533</v>
      </c>
      <c r="K350" s="8">
        <f t="shared" si="42"/>
        <v>94.17333639490418</v>
      </c>
      <c r="L350" s="8">
        <f t="shared" si="43"/>
        <v>-0.060623405724730406</v>
      </c>
      <c r="M350" s="10">
        <f aca="true" t="shared" si="49" ref="M350:M369">(B261/$K$94+B351/AVERAGE($B$95:$B$184))/2</f>
        <v>1.0684036392378244</v>
      </c>
    </row>
    <row r="351" spans="1:13" ht="13.5">
      <c r="A351">
        <v>347</v>
      </c>
      <c r="B351" s="8">
        <f t="shared" si="44"/>
        <v>88.93978492786555</v>
      </c>
      <c r="D351" s="9">
        <f t="shared" si="45"/>
        <v>86.10066577330817</v>
      </c>
      <c r="F351" s="8">
        <f t="shared" si="48"/>
        <v>78.22039109661758</v>
      </c>
      <c r="G351" s="8">
        <f t="shared" si="46"/>
        <v>79.29233047974238</v>
      </c>
      <c r="H351" s="8">
        <f t="shared" si="47"/>
        <v>-0.24051755057689717</v>
      </c>
      <c r="J351" s="8">
        <f aca="true" t="shared" si="50" ref="J351:J369">(K350+L350)*M261</f>
        <v>90.99182433764996</v>
      </c>
      <c r="K351" s="8">
        <f aca="true" t="shared" si="51" ref="K351:K369">$K$1*B351/M261+(1-$K$1)*(K350+L350)</f>
        <v>93.9004708482824</v>
      </c>
      <c r="L351" s="8">
        <f aca="true" t="shared" si="52" ref="L351:L369">$K$2*(K351-K350)+(1-$K$2)*L350</f>
        <v>-0.0818476198144361</v>
      </c>
      <c r="M351" s="10">
        <f t="shared" si="49"/>
        <v>1.0810609567511174</v>
      </c>
    </row>
    <row r="352" spans="1:13" ht="13.5">
      <c r="A352">
        <v>348</v>
      </c>
      <c r="B352" s="8">
        <f t="shared" si="44"/>
        <v>89.93710349045209</v>
      </c>
      <c r="D352" s="9">
        <f t="shared" si="45"/>
        <v>86.66848960421964</v>
      </c>
      <c r="F352" s="8">
        <f t="shared" si="48"/>
        <v>79.05181292916548</v>
      </c>
      <c r="G352" s="8">
        <f t="shared" si="46"/>
        <v>80.14034198529413</v>
      </c>
      <c r="H352" s="8">
        <f t="shared" si="47"/>
        <v>-0.13166464496403213</v>
      </c>
      <c r="J352" s="8">
        <f t="shared" si="50"/>
        <v>91.98119717370395</v>
      </c>
      <c r="K352" s="8">
        <f t="shared" si="51"/>
        <v>93.61013055713369</v>
      </c>
      <c r="L352" s="8">
        <f t="shared" si="52"/>
        <v>-0.10269688694786341</v>
      </c>
      <c r="M352" s="10">
        <f t="shared" si="49"/>
        <v>1.0946372616395483</v>
      </c>
    </row>
    <row r="353" spans="1:13" ht="13.5">
      <c r="A353">
        <v>349</v>
      </c>
      <c r="B353" s="8">
        <f t="shared" si="44"/>
        <v>91.00683259082007</v>
      </c>
      <c r="D353" s="9">
        <f t="shared" si="45"/>
        <v>87.32221238146613</v>
      </c>
      <c r="F353" s="8">
        <f t="shared" si="48"/>
        <v>80.0086773403301</v>
      </c>
      <c r="G353" s="8">
        <f t="shared" si="46"/>
        <v>81.10849286537909</v>
      </c>
      <c r="H353" s="8">
        <f t="shared" si="47"/>
        <v>-0.021683092459132636</v>
      </c>
      <c r="J353" s="8">
        <f t="shared" si="50"/>
        <v>93.02591316421439</v>
      </c>
      <c r="K353" s="8">
        <f t="shared" si="51"/>
        <v>93.30448049684996</v>
      </c>
      <c r="L353" s="8">
        <f t="shared" si="52"/>
        <v>-0.12299220428144954</v>
      </c>
      <c r="M353" s="10">
        <f t="shared" si="49"/>
        <v>1.1090725946078355</v>
      </c>
    </row>
    <row r="354" spans="1:13" ht="13.5">
      <c r="A354">
        <v>350</v>
      </c>
      <c r="B354" s="8">
        <f t="shared" si="44"/>
        <v>92.14424780626916</v>
      </c>
      <c r="D354" s="9">
        <f t="shared" si="45"/>
        <v>88.05913642333692</v>
      </c>
      <c r="F354" s="8">
        <f t="shared" si="48"/>
        <v>81.08680977291996</v>
      </c>
      <c r="G354" s="8">
        <f t="shared" si="46"/>
        <v>82.19255357625488</v>
      </c>
      <c r="H354" s="8">
        <f t="shared" si="47"/>
        <v>0.08889128787435957</v>
      </c>
      <c r="J354" s="8">
        <f t="shared" si="50"/>
        <v>94.12082051105553</v>
      </c>
      <c r="K354" s="8">
        <f t="shared" si="51"/>
        <v>92.98580365515205</v>
      </c>
      <c r="L354" s="8">
        <f t="shared" si="52"/>
        <v>-0.14256066802309536</v>
      </c>
      <c r="M354" s="10">
        <f t="shared" si="49"/>
        <v>1.1243028112622433</v>
      </c>
    </row>
    <row r="355" spans="1:13" ht="13.5">
      <c r="A355">
        <v>351</v>
      </c>
      <c r="B355" s="8">
        <f t="shared" si="44"/>
        <v>93.34429495415051</v>
      </c>
      <c r="D355" s="9">
        <f t="shared" si="45"/>
        <v>88.87615869992337</v>
      </c>
      <c r="F355" s="8">
        <f t="shared" si="48"/>
        <v>82.28144486412924</v>
      </c>
      <c r="G355" s="8">
        <f t="shared" si="46"/>
        <v>83.38772987313138</v>
      </c>
      <c r="H355" s="8">
        <f t="shared" si="47"/>
        <v>0.19951978877457327</v>
      </c>
      <c r="J355" s="8">
        <f t="shared" si="50"/>
        <v>95.2606728320588</v>
      </c>
      <c r="K355" s="8">
        <f t="shared" si="51"/>
        <v>92.65646839097693</v>
      </c>
      <c r="L355" s="8">
        <f t="shared" si="52"/>
        <v>-0.16123812763829867</v>
      </c>
      <c r="M355" s="10">
        <f t="shared" si="49"/>
        <v>1.140259894615618</v>
      </c>
    </row>
    <row r="356" spans="1:13" ht="13.5">
      <c r="A356">
        <v>352</v>
      </c>
      <c r="B356" s="8">
        <f t="shared" si="44"/>
        <v>94.60161471533587</v>
      </c>
      <c r="D356" s="9">
        <f t="shared" si="45"/>
        <v>89.76978595076879</v>
      </c>
      <c r="F356" s="8">
        <f t="shared" si="48"/>
        <v>83.58724966190596</v>
      </c>
      <c r="G356" s="8">
        <f t="shared" si="46"/>
        <v>84.68868616724895</v>
      </c>
      <c r="H356" s="8">
        <f t="shared" si="47"/>
        <v>0.30966343930887286</v>
      </c>
      <c r="J356" s="8">
        <f t="shared" si="50"/>
        <v>96.44016564617232</v>
      </c>
      <c r="K356" s="8">
        <f t="shared" si="51"/>
        <v>92.31889585893444</v>
      </c>
      <c r="L356" s="8">
        <f t="shared" si="52"/>
        <v>-0.17887156807871743</v>
      </c>
      <c r="M356" s="10">
        <f t="shared" si="49"/>
        <v>1.1568722864593117</v>
      </c>
    </row>
    <row r="357" spans="1:13" ht="13.5">
      <c r="A357">
        <v>353</v>
      </c>
      <c r="B357" s="8">
        <f t="shared" si="44"/>
        <v>95.91056874428214</v>
      </c>
      <c r="D357" s="9">
        <f t="shared" si="45"/>
        <v>90.73615170368221</v>
      </c>
      <c r="F357" s="8">
        <f t="shared" si="48"/>
        <v>84.99834960655782</v>
      </c>
      <c r="G357" s="8">
        <f t="shared" si="46"/>
        <v>86.08957152033027</v>
      </c>
      <c r="H357" s="8">
        <f t="shared" si="47"/>
        <v>0.41878563068611774</v>
      </c>
      <c r="J357" s="8">
        <f t="shared" si="50"/>
        <v>97.65396887308749</v>
      </c>
      <c r="K357" s="8">
        <f t="shared" si="51"/>
        <v>91.97552823189311</v>
      </c>
      <c r="L357" s="8">
        <f t="shared" si="52"/>
        <v>-0.19532117397497886</v>
      </c>
      <c r="M357" s="10">
        <f t="shared" si="49"/>
        <v>1.1740652359875852</v>
      </c>
    </row>
    <row r="358" spans="1:13" ht="13.5">
      <c r="A358">
        <v>354</v>
      </c>
      <c r="B358" s="8">
        <f t="shared" si="44"/>
        <v>97.265267138484</v>
      </c>
      <c r="D358" s="9">
        <f t="shared" si="45"/>
        <v>91.7710351118022</v>
      </c>
      <c r="F358" s="8">
        <f t="shared" si="48"/>
        <v>86.50835715101638</v>
      </c>
      <c r="G358" s="8">
        <f t="shared" si="46"/>
        <v>87.58404814976315</v>
      </c>
      <c r="H358" s="8">
        <f t="shared" si="47"/>
        <v>0.5263547305607941</v>
      </c>
      <c r="J358" s="8">
        <f t="shared" si="50"/>
        <v>98.89675499676927</v>
      </c>
      <c r="K358" s="8">
        <f t="shared" si="51"/>
        <v>91.62879835552867</v>
      </c>
      <c r="L358" s="8">
        <f t="shared" si="52"/>
        <v>-0.2104620442139245</v>
      </c>
      <c r="M358" s="10">
        <f t="shared" si="49"/>
        <v>1.1917611639760155</v>
      </c>
    </row>
    <row r="359" spans="1:13" ht="13.5">
      <c r="A359">
        <v>355</v>
      </c>
      <c r="B359" s="8">
        <f t="shared" si="44"/>
        <v>98.65959713348661</v>
      </c>
      <c r="D359" s="9">
        <f t="shared" si="45"/>
        <v>92.86988151713857</v>
      </c>
      <c r="F359" s="8">
        <f t="shared" si="48"/>
        <v>88.11040288032395</v>
      </c>
      <c r="G359" s="8">
        <f t="shared" si="46"/>
        <v>89.16532230564022</v>
      </c>
      <c r="H359" s="8">
        <f t="shared" si="47"/>
        <v>0.6318466730924215</v>
      </c>
      <c r="J359" s="8">
        <f t="shared" si="50"/>
        <v>100.16322271419497</v>
      </c>
      <c r="K359" s="8">
        <f t="shared" si="51"/>
        <v>91.28110136090214</v>
      </c>
      <c r="L359" s="8">
        <f t="shared" si="52"/>
        <v>-0.2241855392551852</v>
      </c>
      <c r="M359" s="10">
        <f t="shared" si="49"/>
        <v>1.2098800407396828</v>
      </c>
    </row>
    <row r="360" spans="1:13" ht="13.5">
      <c r="A360">
        <v>356</v>
      </c>
      <c r="B360" s="8">
        <f t="shared" si="44"/>
        <v>100.08725288366006</v>
      </c>
      <c r="D360" s="9">
        <f t="shared" si="45"/>
        <v>94.02782464040817</v>
      </c>
      <c r="F360" s="8">
        <f t="shared" si="48"/>
        <v>89.79716897873264</v>
      </c>
      <c r="G360" s="8">
        <f t="shared" si="46"/>
        <v>90.82617736922539</v>
      </c>
      <c r="H360" s="8">
        <f t="shared" si="47"/>
        <v>0.7347475121416969</v>
      </c>
      <c r="J360" s="8">
        <f t="shared" si="50"/>
        <v>101.44811606056184</v>
      </c>
      <c r="K360" s="8">
        <f t="shared" si="51"/>
        <v>90.93476865070299</v>
      </c>
      <c r="L360" s="8">
        <f t="shared" si="52"/>
        <v>-0.23640025634958164</v>
      </c>
      <c r="M360" s="10">
        <f t="shared" si="49"/>
        <v>1.2283397760297465</v>
      </c>
    </row>
    <row r="361" spans="1:13" ht="13.5">
      <c r="A361">
        <v>357</v>
      </c>
      <c r="B361" s="8">
        <f t="shared" si="44"/>
        <v>101.54176618364477</v>
      </c>
      <c r="D361" s="9">
        <f t="shared" si="45"/>
        <v>95.23971028905855</v>
      </c>
      <c r="F361" s="8">
        <f t="shared" si="48"/>
        <v>91.56092488136709</v>
      </c>
      <c r="G361" s="8">
        <f t="shared" si="46"/>
        <v>92.55900901159485</v>
      </c>
      <c r="H361" s="8">
        <f t="shared" si="47"/>
        <v>0.8345559251644734</v>
      </c>
      <c r="J361" s="8">
        <f t="shared" si="50"/>
        <v>102.74623916350639</v>
      </c>
      <c r="K361" s="8">
        <f t="shared" si="51"/>
        <v>90.59204456689469</v>
      </c>
      <c r="L361" s="8">
        <f t="shared" si="52"/>
        <v>-0.24703263909545414</v>
      </c>
      <c r="M361" s="10">
        <f t="shared" si="49"/>
        <v>1.2470566189688919</v>
      </c>
    </row>
    <row r="362" spans="1:13" ht="13.5">
      <c r="A362">
        <v>358</v>
      </c>
      <c r="B362" s="8">
        <f t="shared" si="44"/>
        <v>103.01653798079872</v>
      </c>
      <c r="D362" s="9">
        <f t="shared" si="45"/>
        <v>96.50012146797579</v>
      </c>
      <c r="F362" s="8">
        <f t="shared" si="48"/>
        <v>93.39356493675933</v>
      </c>
      <c r="G362" s="8">
        <f t="shared" si="46"/>
        <v>94.35586224116327</v>
      </c>
      <c r="H362" s="8">
        <f t="shared" si="47"/>
        <v>0.9307856556048674</v>
      </c>
      <c r="J362" s="8">
        <f t="shared" si="50"/>
        <v>104.05246692561542</v>
      </c>
      <c r="K362" s="8">
        <f t="shared" si="51"/>
        <v>90.25506594608336</v>
      </c>
      <c r="L362" s="8">
        <f t="shared" si="52"/>
        <v>-0.25602723726704096</v>
      </c>
      <c r="M362" s="10">
        <f t="shared" si="49"/>
        <v>1.2659455660771792</v>
      </c>
    </row>
    <row r="363" spans="1:13" ht="13.5">
      <c r="A363">
        <v>359</v>
      </c>
      <c r="B363" s="8">
        <f t="shared" si="44"/>
        <v>104.50487052511741</v>
      </c>
      <c r="D363" s="9">
        <f t="shared" si="45"/>
        <v>97.80340477054037</v>
      </c>
      <c r="F363" s="8">
        <f t="shared" si="48"/>
        <v>95.28664789676813</v>
      </c>
      <c r="G363" s="8">
        <f t="shared" si="46"/>
        <v>96.20847015960307</v>
      </c>
      <c r="H363" s="8">
        <f t="shared" si="47"/>
        <v>1.0229678818883607</v>
      </c>
      <c r="J363" s="8">
        <f t="shared" si="50"/>
        <v>105.36175206191872</v>
      </c>
      <c r="K363" s="8">
        <f t="shared" si="51"/>
        <v>89.9258446767409</v>
      </c>
      <c r="L363" s="8">
        <f t="shared" si="52"/>
        <v>-0.2633466404745838</v>
      </c>
      <c r="M363" s="10">
        <f t="shared" si="49"/>
        <v>1.284920775400458</v>
      </c>
    </row>
    <row r="364" spans="1:13" ht="13.5">
      <c r="A364">
        <v>360</v>
      </c>
      <c r="B364" s="8">
        <f t="shared" si="44"/>
        <v>105.99999999999999</v>
      </c>
      <c r="D364" s="9">
        <f t="shared" si="45"/>
        <v>99.14369792145578</v>
      </c>
      <c r="F364" s="8">
        <f t="shared" si="48"/>
        <v>97.23143804149143</v>
      </c>
      <c r="G364" s="8">
        <f t="shared" si="46"/>
        <v>98.10829423734228</v>
      </c>
      <c r="H364" s="8">
        <f t="shared" si="47"/>
        <v>1.1106535014734458</v>
      </c>
      <c r="J364" s="8">
        <f t="shared" si="50"/>
        <v>106.6691290235285</v>
      </c>
      <c r="K364" s="8">
        <f t="shared" si="51"/>
        <v>89.60625329113026</v>
      </c>
      <c r="L364" s="8">
        <f t="shared" si="52"/>
        <v>-0.268971114988189</v>
      </c>
      <c r="M364" s="10">
        <f t="shared" si="49"/>
        <v>1.3038959847237361</v>
      </c>
    </row>
    <row r="365" spans="1:13" ht="13.5">
      <c r="A365">
        <v>361</v>
      </c>
      <c r="B365" s="8">
        <f t="shared" si="44"/>
        <v>107.49512947488248</v>
      </c>
      <c r="D365" s="9">
        <f t="shared" si="45"/>
        <v>100.51495833716463</v>
      </c>
      <c r="F365" s="8">
        <f t="shared" si="48"/>
        <v>99.21894773881573</v>
      </c>
      <c r="G365" s="8">
        <f t="shared" si="46"/>
        <v>100.04656591242241</v>
      </c>
      <c r="H365" s="8">
        <f t="shared" si="47"/>
        <v>1.1934153188341143</v>
      </c>
      <c r="J365" s="8">
        <f t="shared" si="50"/>
        <v>107.96971541773985</v>
      </c>
      <c r="K365" s="8">
        <f t="shared" si="51"/>
        <v>89.2980135551868</v>
      </c>
      <c r="L365" s="8">
        <f t="shared" si="52"/>
        <v>-0.27289797708371605</v>
      </c>
      <c r="M365" s="10">
        <f t="shared" si="49"/>
        <v>1.3227849318320237</v>
      </c>
    </row>
    <row r="366" spans="1:13" ht="13.5">
      <c r="A366">
        <v>362</v>
      </c>
      <c r="B366" s="8">
        <f t="shared" si="44"/>
        <v>108.98346201920126</v>
      </c>
      <c r="D366" s="9">
        <f t="shared" si="45"/>
        <v>101.91099256470821</v>
      </c>
      <c r="F366" s="8">
        <f t="shared" si="48"/>
        <v>101.23998123125652</v>
      </c>
      <c r="G366" s="8">
        <f t="shared" si="46"/>
        <v>102.01432931005101</v>
      </c>
      <c r="H366" s="8">
        <f t="shared" si="47"/>
        <v>1.270850126713563</v>
      </c>
      <c r="J366" s="8">
        <f t="shared" si="50"/>
        <v>109.25871158751629</v>
      </c>
      <c r="K366" s="8">
        <f t="shared" si="51"/>
        <v>89.00268796178213</v>
      </c>
      <c r="L366" s="8">
        <f t="shared" si="52"/>
        <v>-0.2751407387158114</v>
      </c>
      <c r="M366" s="10">
        <f t="shared" si="49"/>
        <v>1.341501774771169</v>
      </c>
    </row>
    <row r="367" spans="1:13" ht="13.5">
      <c r="A367">
        <v>363</v>
      </c>
      <c r="B367" s="8">
        <f t="shared" si="44"/>
        <v>110.4582338163552</v>
      </c>
      <c r="D367" s="9">
        <f t="shared" si="45"/>
        <v>103.32548645560682</v>
      </c>
      <c r="F367" s="8">
        <f t="shared" si="48"/>
        <v>103.28517943676458</v>
      </c>
      <c r="G367" s="8">
        <f t="shared" si="46"/>
        <v>104.00248487472365</v>
      </c>
      <c r="H367" s="8">
        <f t="shared" si="47"/>
        <v>1.3425806705094705</v>
      </c>
      <c r="J367" s="8">
        <f t="shared" si="50"/>
        <v>110.53139903924826</v>
      </c>
      <c r="K367" s="8">
        <f t="shared" si="51"/>
        <v>88.72167398629763</v>
      </c>
      <c r="L367" s="8">
        <f t="shared" si="52"/>
        <v>-0.2757280623926801</v>
      </c>
      <c r="M367" s="10">
        <f t="shared" si="49"/>
        <v>1.3599615100612334</v>
      </c>
    </row>
    <row r="368" spans="1:13" ht="13.5">
      <c r="A368">
        <v>364</v>
      </c>
      <c r="B368" s="8">
        <f t="shared" si="44"/>
        <v>111.91274711633997</v>
      </c>
      <c r="D368" s="9">
        <f t="shared" si="45"/>
        <v>104.75203592775651</v>
      </c>
      <c r="F368" s="8">
        <f t="shared" si="48"/>
        <v>105.34506554523313</v>
      </c>
      <c r="G368" s="8">
        <f t="shared" si="46"/>
        <v>106.00183370234382</v>
      </c>
      <c r="H368" s="8">
        <f t="shared" si="47"/>
        <v>1.4082574862205401</v>
      </c>
      <c r="J368" s="8">
        <f t="shared" si="50"/>
        <v>111.78313840785597</v>
      </c>
      <c r="K368" s="8">
        <f t="shared" si="51"/>
        <v>88.45620092746374</v>
      </c>
      <c r="L368" s="8">
        <f t="shared" si="52"/>
        <v>-0.27470256203680116</v>
      </c>
      <c r="M368" s="10">
        <f t="shared" si="49"/>
        <v>1.3780803868249007</v>
      </c>
    </row>
    <row r="369" spans="1:13" ht="13.5">
      <c r="A369">
        <v>365</v>
      </c>
      <c r="B369" s="8">
        <f t="shared" si="44"/>
        <v>113.34040286651341</v>
      </c>
      <c r="D369" s="9">
        <f t="shared" si="45"/>
        <v>106.18417816547321</v>
      </c>
      <c r="F369" s="8">
        <f t="shared" si="48"/>
        <v>107.41009118856435</v>
      </c>
      <c r="G369" s="8">
        <f t="shared" si="46"/>
        <v>108.00312235635926</v>
      </c>
      <c r="H369" s="8">
        <f t="shared" si="47"/>
        <v>1.4675606030000303</v>
      </c>
      <c r="J369" s="8">
        <f t="shared" si="50"/>
        <v>113.00936762444876</v>
      </c>
      <c r="K369" s="8">
        <f t="shared" si="51"/>
        <v>88.207329129965</v>
      </c>
      <c r="L369" s="8">
        <f t="shared" si="52"/>
        <v>-0.2721194855829947</v>
      </c>
      <c r="M369" s="10">
        <f t="shared" si="49"/>
        <v>0.7091531379041984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69"/>
  <sheetViews>
    <sheetView workbookViewId="0" topLeftCell="A1">
      <selection activeCell="A1" sqref="A1"/>
    </sheetView>
  </sheetViews>
  <sheetFormatPr defaultColWidth="9.00390625" defaultRowHeight="13.5"/>
  <cols>
    <col min="1" max="1" width="5.25390625" style="0" bestFit="1" customWidth="1"/>
    <col min="2" max="2" width="7.125" style="0" bestFit="1" customWidth="1"/>
    <col min="3" max="3" width="4.125" style="0" customWidth="1"/>
    <col min="5" max="6" width="4.50390625" style="0" customWidth="1"/>
    <col min="7" max="7" width="8.25390625" style="0" bestFit="1" customWidth="1"/>
    <col min="8" max="8" width="6.50390625" style="0" bestFit="1" customWidth="1"/>
    <col min="9" max="9" width="5.50390625" style="0" bestFit="1" customWidth="1"/>
    <col min="10" max="10" width="4.00390625" style="0" customWidth="1"/>
    <col min="11" max="11" width="6.50390625" style="0" bestFit="1" customWidth="1"/>
    <col min="12" max="13" width="5.50390625" style="0" bestFit="1" customWidth="1"/>
    <col min="14" max="14" width="6.50390625" style="0" bestFit="1" customWidth="1"/>
    <col min="15" max="15" width="4.375" style="0" customWidth="1"/>
    <col min="16" max="16" width="11.00390625" style="0" bestFit="1" customWidth="1"/>
    <col min="17" max="17" width="7.50390625" style="0" bestFit="1" customWidth="1"/>
    <col min="18" max="19" width="6.50390625" style="0" bestFit="1" customWidth="1"/>
    <col min="20" max="20" width="5.50390625" style="0" bestFit="1" customWidth="1"/>
    <col min="21" max="21" width="8.375" style="0" bestFit="1" customWidth="1"/>
  </cols>
  <sheetData>
    <row r="1" spans="11:14" ht="13.5">
      <c r="K1" t="s">
        <v>41</v>
      </c>
      <c r="L1" s="7">
        <v>0.1</v>
      </c>
      <c r="M1" s="7" t="s">
        <v>42</v>
      </c>
      <c r="N1" s="7">
        <v>90</v>
      </c>
    </row>
    <row r="2" spans="7:12" ht="13.5">
      <c r="G2" s="7" t="s">
        <v>41</v>
      </c>
      <c r="H2" s="7">
        <v>0.1</v>
      </c>
      <c r="K2" t="s">
        <v>43</v>
      </c>
      <c r="L2" s="7">
        <v>0.1</v>
      </c>
    </row>
    <row r="3" spans="4:12" ht="13.5">
      <c r="D3" s="7" t="s">
        <v>41</v>
      </c>
      <c r="E3" s="7">
        <v>0.2</v>
      </c>
      <c r="F3" s="7"/>
      <c r="G3" s="7" t="s">
        <v>43</v>
      </c>
      <c r="H3" s="7">
        <v>0.1</v>
      </c>
      <c r="K3" t="s">
        <v>44</v>
      </c>
      <c r="L3" s="7">
        <v>0.1</v>
      </c>
    </row>
    <row r="4" spans="1:21" ht="13.5">
      <c r="A4" t="s">
        <v>27</v>
      </c>
      <c r="B4" t="s">
        <v>28</v>
      </c>
      <c r="D4" t="s">
        <v>29</v>
      </c>
      <c r="G4" t="s">
        <v>30</v>
      </c>
      <c r="H4" s="7" t="s">
        <v>45</v>
      </c>
      <c r="I4" s="7" t="s">
        <v>46</v>
      </c>
      <c r="K4" t="s">
        <v>38</v>
      </c>
      <c r="L4" s="7" t="s">
        <v>45</v>
      </c>
      <c r="M4" s="7" t="s">
        <v>46</v>
      </c>
      <c r="N4" s="7" t="s">
        <v>47</v>
      </c>
      <c r="P4" s="11" t="s">
        <v>48</v>
      </c>
      <c r="Q4" s="7" t="s">
        <v>49</v>
      </c>
      <c r="R4" s="7" t="s">
        <v>50</v>
      </c>
      <c r="S4" s="7" t="s">
        <v>51</v>
      </c>
      <c r="T4" s="7" t="s">
        <v>52</v>
      </c>
      <c r="U4" s="7" t="s">
        <v>53</v>
      </c>
    </row>
    <row r="5" spans="1:21" ht="13.5">
      <c r="A5">
        <v>1</v>
      </c>
      <c r="B5" s="8">
        <f aca="true" t="shared" si="0" ref="B5:B68">70+20*SIN(2*PI()*A5/90)+0.1*A5</f>
        <v>71.4951294748825</v>
      </c>
      <c r="D5" s="9">
        <f>B5</f>
        <v>71.4951294748825</v>
      </c>
      <c r="H5" s="8">
        <f>B5</f>
        <v>71.4951294748825</v>
      </c>
      <c r="I5" s="8">
        <f>B6-B5</f>
        <v>1.4883325443188085</v>
      </c>
      <c r="N5" s="10">
        <f aca="true" t="shared" si="1" ref="N5:N36">(B5/$L$94+B95/AVERAGE($B$95:$B$184))/2</f>
        <v>0.9612295733289766</v>
      </c>
      <c r="P5" s="8">
        <f>B5</f>
        <v>71.4951294748825</v>
      </c>
      <c r="Q5" s="10">
        <f>T5</f>
        <v>0</v>
      </c>
      <c r="R5" s="10">
        <f>U5</f>
        <v>0</v>
      </c>
      <c r="S5" s="10">
        <v>1</v>
      </c>
      <c r="T5" s="8">
        <f aca="true" t="shared" si="2" ref="T5:T68">B5-P5</f>
        <v>0</v>
      </c>
      <c r="U5" s="8">
        <f aca="true" t="shared" si="3" ref="U5:U68">ABS(T5)</f>
        <v>0</v>
      </c>
    </row>
    <row r="6" spans="1:21" ht="13.5">
      <c r="A6">
        <v>2</v>
      </c>
      <c r="B6" s="8">
        <f t="shared" si="0"/>
        <v>72.98346201920131</v>
      </c>
      <c r="D6" s="9">
        <f aca="true" t="shared" si="4" ref="D6:D69">B5*$E$3+(1-$E$3)*D5</f>
        <v>71.4951294748825</v>
      </c>
      <c r="H6" s="8">
        <f aca="true" t="shared" si="5" ref="H6:H69">$H$2*B6+(1-$H$2)*(H5+I5)</f>
        <v>72.98346201920131</v>
      </c>
      <c r="I6" s="8">
        <f aca="true" t="shared" si="6" ref="I6:I69">$H$3*(H6-H5)+(1-$H$3)*I5</f>
        <v>1.4883325443188085</v>
      </c>
      <c r="N6" s="10">
        <f t="shared" si="1"/>
        <v>0.9801185204372638</v>
      </c>
      <c r="P6" s="8">
        <f aca="true" t="shared" si="7" ref="P6:P69">S5*B5+(1-S5)*P5</f>
        <v>71.4951294748825</v>
      </c>
      <c r="Q6" s="10">
        <f>SUM(T5:T6)/2</f>
        <v>0.7441662721594042</v>
      </c>
      <c r="R6" s="10">
        <f>SUM(U5:U6)/2</f>
        <v>0.7441662721594042</v>
      </c>
      <c r="S6" s="10">
        <f aca="true" t="shared" si="8" ref="S6:S69">ABS(Q6/R6)</f>
        <v>1</v>
      </c>
      <c r="T6" s="8">
        <f t="shared" si="2"/>
        <v>1.4883325443188085</v>
      </c>
      <c r="U6" s="8">
        <f t="shared" si="3"/>
        <v>1.4883325443188085</v>
      </c>
    </row>
    <row r="7" spans="1:21" ht="13.5">
      <c r="A7">
        <v>3</v>
      </c>
      <c r="B7" s="8">
        <f t="shared" si="0"/>
        <v>74.45823381635519</v>
      </c>
      <c r="D7" s="9">
        <f t="shared" si="4"/>
        <v>71.79279598374627</v>
      </c>
      <c r="G7" s="8">
        <f aca="true" t="shared" si="9" ref="G7:G70">H6+I6</f>
        <v>74.47179456352012</v>
      </c>
      <c r="H7" s="8">
        <f t="shared" si="5"/>
        <v>74.47043848880364</v>
      </c>
      <c r="I7" s="8">
        <f t="shared" si="6"/>
        <v>1.4881969368471601</v>
      </c>
      <c r="N7" s="10">
        <f t="shared" si="1"/>
        <v>0.9988353633764089</v>
      </c>
      <c r="P7" s="8">
        <f t="shared" si="7"/>
        <v>72.98346201920131</v>
      </c>
      <c r="Q7" s="10">
        <f>SUM(T5:T7)/3</f>
        <v>0.987701447157562</v>
      </c>
      <c r="R7" s="10">
        <f>SUM(U5:U7)/3</f>
        <v>0.987701447157562</v>
      </c>
      <c r="S7" s="10">
        <f t="shared" si="8"/>
        <v>1</v>
      </c>
      <c r="T7" s="8">
        <f t="shared" si="2"/>
        <v>1.4747717971538776</v>
      </c>
      <c r="U7" s="8">
        <f t="shared" si="3"/>
        <v>1.4747717971538776</v>
      </c>
    </row>
    <row r="8" spans="1:21" ht="13.5">
      <c r="A8">
        <v>4</v>
      </c>
      <c r="B8" s="8">
        <f t="shared" si="0"/>
        <v>75.91274711633999</v>
      </c>
      <c r="D8" s="9">
        <f t="shared" si="4"/>
        <v>72.32588355026806</v>
      </c>
      <c r="G8" s="8">
        <f t="shared" si="9"/>
        <v>75.9586354256508</v>
      </c>
      <c r="H8" s="8">
        <f t="shared" si="5"/>
        <v>75.95404659471971</v>
      </c>
      <c r="I8" s="8">
        <f t="shared" si="6"/>
        <v>1.4877380537540519</v>
      </c>
      <c r="N8" s="10">
        <f t="shared" si="1"/>
        <v>1.0172950986664735</v>
      </c>
      <c r="P8" s="8">
        <f t="shared" si="7"/>
        <v>74.45823381635519</v>
      </c>
      <c r="Q8" s="10">
        <f>SUM(T5:T8)/4</f>
        <v>1.1044044103643706</v>
      </c>
      <c r="R8" s="10">
        <f>SUM(U5:U8)/4</f>
        <v>1.1044044103643706</v>
      </c>
      <c r="S8" s="10">
        <f t="shared" si="8"/>
        <v>1</v>
      </c>
      <c r="T8" s="8">
        <f t="shared" si="2"/>
        <v>1.4545132999847965</v>
      </c>
      <c r="U8" s="8">
        <f t="shared" si="3"/>
        <v>1.4545132999847965</v>
      </c>
    </row>
    <row r="9" spans="1:21" ht="13.5">
      <c r="A9">
        <v>5</v>
      </c>
      <c r="B9" s="8">
        <f t="shared" si="0"/>
        <v>77.34040286651337</v>
      </c>
      <c r="D9" s="9">
        <f t="shared" si="4"/>
        <v>73.04325626348245</v>
      </c>
      <c r="G9" s="8">
        <f t="shared" si="9"/>
        <v>77.44178464847377</v>
      </c>
      <c r="H9" s="8">
        <f t="shared" si="5"/>
        <v>77.43164647027773</v>
      </c>
      <c r="I9" s="8">
        <f t="shared" si="6"/>
        <v>1.4867242359344481</v>
      </c>
      <c r="N9" s="10">
        <f t="shared" si="1"/>
        <v>1.0354139754301404</v>
      </c>
      <c r="P9" s="8">
        <f t="shared" si="7"/>
        <v>75.91274711633999</v>
      </c>
      <c r="Q9" s="10">
        <f aca="true" t="shared" si="10" ref="Q9:Q72">SUM(T5:T9)/5</f>
        <v>1.1690546783261737</v>
      </c>
      <c r="R9" s="10">
        <f aca="true" t="shared" si="11" ref="R9:R72">SUM(U5:U9)/5</f>
        <v>1.1690546783261737</v>
      </c>
      <c r="S9" s="10">
        <f t="shared" si="8"/>
        <v>1</v>
      </c>
      <c r="T9" s="8">
        <f t="shared" si="2"/>
        <v>1.4276557501733862</v>
      </c>
      <c r="U9" s="8">
        <f t="shared" si="3"/>
        <v>1.4276557501733862</v>
      </c>
    </row>
    <row r="10" spans="1:21" ht="13.5">
      <c r="A10">
        <v>6</v>
      </c>
      <c r="B10" s="8">
        <f t="shared" si="0"/>
        <v>78.734732861516</v>
      </c>
      <c r="D10" s="9">
        <f t="shared" si="4"/>
        <v>73.90268558408863</v>
      </c>
      <c r="G10" s="8">
        <f t="shared" si="9"/>
        <v>78.91837070621217</v>
      </c>
      <c r="H10" s="8">
        <f t="shared" si="5"/>
        <v>78.90000692174254</v>
      </c>
      <c r="I10" s="8">
        <f t="shared" si="6"/>
        <v>1.4848878574874853</v>
      </c>
      <c r="N10" s="10">
        <f t="shared" si="1"/>
        <v>1.053109903418571</v>
      </c>
      <c r="P10" s="8">
        <f t="shared" si="7"/>
        <v>77.34040286651337</v>
      </c>
      <c r="Q10" s="10">
        <f t="shared" si="10"/>
        <v>1.4479206773266982</v>
      </c>
      <c r="R10" s="10">
        <f t="shared" si="11"/>
        <v>1.4479206773266982</v>
      </c>
      <c r="S10" s="10">
        <f t="shared" si="8"/>
        <v>1</v>
      </c>
      <c r="T10" s="8">
        <f t="shared" si="2"/>
        <v>1.3943299950026216</v>
      </c>
      <c r="U10" s="8">
        <f t="shared" si="3"/>
        <v>1.3943299950026216</v>
      </c>
    </row>
    <row r="11" spans="1:21" ht="13.5">
      <c r="A11">
        <v>7</v>
      </c>
      <c r="B11" s="8">
        <f t="shared" si="0"/>
        <v>80.08943125571783</v>
      </c>
      <c r="D11" s="9">
        <f t="shared" si="4"/>
        <v>74.8690950395741</v>
      </c>
      <c r="G11" s="8">
        <f t="shared" si="9"/>
        <v>80.38489477923002</v>
      </c>
      <c r="H11" s="8">
        <f t="shared" si="5"/>
        <v>80.3553484268788</v>
      </c>
      <c r="I11" s="8">
        <f t="shared" si="6"/>
        <v>1.481933222252363</v>
      </c>
      <c r="N11" s="10">
        <f t="shared" si="1"/>
        <v>1.0703028529468446</v>
      </c>
      <c r="P11" s="8">
        <f t="shared" si="7"/>
        <v>78.734732861516</v>
      </c>
      <c r="Q11" s="10">
        <f t="shared" si="10"/>
        <v>1.421193847303303</v>
      </c>
      <c r="R11" s="10">
        <f t="shared" si="11"/>
        <v>1.421193847303303</v>
      </c>
      <c r="S11" s="10">
        <f t="shared" si="8"/>
        <v>1</v>
      </c>
      <c r="T11" s="8">
        <f t="shared" si="2"/>
        <v>1.354698394201833</v>
      </c>
      <c r="U11" s="8">
        <f t="shared" si="3"/>
        <v>1.354698394201833</v>
      </c>
    </row>
    <row r="12" spans="1:21" ht="13.5">
      <c r="A12">
        <v>8</v>
      </c>
      <c r="B12" s="8">
        <f t="shared" si="0"/>
        <v>81.39838528466409</v>
      </c>
      <c r="D12" s="9">
        <f t="shared" si="4"/>
        <v>75.91316228280286</v>
      </c>
      <c r="G12" s="8">
        <f t="shared" si="9"/>
        <v>81.83728164913117</v>
      </c>
      <c r="H12" s="8">
        <f t="shared" si="5"/>
        <v>81.79339201268446</v>
      </c>
      <c r="I12" s="8">
        <f t="shared" si="6"/>
        <v>1.4775442586076926</v>
      </c>
      <c r="N12" s="10">
        <f t="shared" si="1"/>
        <v>1.0869152447905381</v>
      </c>
      <c r="P12" s="8">
        <f t="shared" si="7"/>
        <v>80.08943125571783</v>
      </c>
      <c r="Q12" s="10">
        <f t="shared" si="10"/>
        <v>1.3880302936617794</v>
      </c>
      <c r="R12" s="10">
        <f t="shared" si="11"/>
        <v>1.3880302936617794</v>
      </c>
      <c r="S12" s="10">
        <f t="shared" si="8"/>
        <v>1</v>
      </c>
      <c r="T12" s="8">
        <f t="shared" si="2"/>
        <v>1.3089540289462605</v>
      </c>
      <c r="U12" s="8">
        <f t="shared" si="3"/>
        <v>1.3089540289462605</v>
      </c>
    </row>
    <row r="13" spans="1:21" ht="13.5">
      <c r="A13">
        <v>9</v>
      </c>
      <c r="B13" s="8">
        <f t="shared" si="0"/>
        <v>82.65570504584947</v>
      </c>
      <c r="D13" s="9">
        <f t="shared" si="4"/>
        <v>77.0102068831751</v>
      </c>
      <c r="G13" s="8">
        <f t="shared" si="9"/>
        <v>83.27093627129216</v>
      </c>
      <c r="H13" s="8">
        <f t="shared" si="5"/>
        <v>83.20941314874788</v>
      </c>
      <c r="I13" s="8">
        <f t="shared" si="6"/>
        <v>1.4713919463532654</v>
      </c>
      <c r="N13" s="10">
        <f t="shared" si="1"/>
        <v>1.1028723281439128</v>
      </c>
      <c r="P13" s="8">
        <f t="shared" si="7"/>
        <v>81.39838528466409</v>
      </c>
      <c r="Q13" s="10">
        <f t="shared" si="10"/>
        <v>1.3485915859018973</v>
      </c>
      <c r="R13" s="10">
        <f t="shared" si="11"/>
        <v>1.3485915859018973</v>
      </c>
      <c r="S13" s="10">
        <f t="shared" si="8"/>
        <v>1</v>
      </c>
      <c r="T13" s="8">
        <f t="shared" si="2"/>
        <v>1.2573197611853857</v>
      </c>
      <c r="U13" s="8">
        <f t="shared" si="3"/>
        <v>1.2573197611853857</v>
      </c>
    </row>
    <row r="14" spans="1:21" ht="13.5">
      <c r="A14">
        <v>10</v>
      </c>
      <c r="B14" s="8">
        <f t="shared" si="0"/>
        <v>83.85575219373078</v>
      </c>
      <c r="D14" s="9">
        <f t="shared" si="4"/>
        <v>78.13930651570998</v>
      </c>
      <c r="G14" s="8">
        <f t="shared" si="9"/>
        <v>84.68080509510115</v>
      </c>
      <c r="H14" s="8">
        <f t="shared" si="5"/>
        <v>84.59829980496411</v>
      </c>
      <c r="I14" s="8">
        <f t="shared" si="6"/>
        <v>1.4631414173395618</v>
      </c>
      <c r="N14" s="10">
        <f t="shared" si="1"/>
        <v>1.1181025447983202</v>
      </c>
      <c r="P14" s="8">
        <f t="shared" si="7"/>
        <v>82.65570504584947</v>
      </c>
      <c r="Q14" s="10">
        <f t="shared" si="10"/>
        <v>1.3030698654434816</v>
      </c>
      <c r="R14" s="10">
        <f t="shared" si="11"/>
        <v>1.3030698654434816</v>
      </c>
      <c r="S14" s="10">
        <f t="shared" si="8"/>
        <v>1</v>
      </c>
      <c r="T14" s="8">
        <f t="shared" si="2"/>
        <v>1.2000471478813068</v>
      </c>
      <c r="U14" s="8">
        <f t="shared" si="3"/>
        <v>1.2000471478813068</v>
      </c>
    </row>
    <row r="15" spans="1:21" ht="13.5">
      <c r="A15">
        <v>11</v>
      </c>
      <c r="B15" s="8">
        <f t="shared" si="0"/>
        <v>84.99316740917993</v>
      </c>
      <c r="D15" s="9">
        <f t="shared" si="4"/>
        <v>79.28259565131414</v>
      </c>
      <c r="G15" s="8">
        <f t="shared" si="9"/>
        <v>86.06144122230367</v>
      </c>
      <c r="H15" s="8">
        <f t="shared" si="5"/>
        <v>85.9546138409913</v>
      </c>
      <c r="I15" s="8">
        <f t="shared" si="6"/>
        <v>1.4524586792083243</v>
      </c>
      <c r="N15" s="10">
        <f t="shared" si="1"/>
        <v>1.1325378777666075</v>
      </c>
      <c r="P15" s="8">
        <f t="shared" si="7"/>
        <v>83.85575219373078</v>
      </c>
      <c r="Q15" s="10">
        <f t="shared" si="10"/>
        <v>1.2516869095327876</v>
      </c>
      <c r="R15" s="10">
        <f t="shared" si="11"/>
        <v>1.2516869095327876</v>
      </c>
      <c r="S15" s="10">
        <f t="shared" si="8"/>
        <v>1</v>
      </c>
      <c r="T15" s="8">
        <f t="shared" si="2"/>
        <v>1.1374152154491526</v>
      </c>
      <c r="U15" s="8">
        <f t="shared" si="3"/>
        <v>1.1374152154491526</v>
      </c>
    </row>
    <row r="16" spans="1:21" ht="13.5">
      <c r="A16">
        <v>12</v>
      </c>
      <c r="B16" s="8">
        <f t="shared" si="0"/>
        <v>86.06289650954788</v>
      </c>
      <c r="D16" s="9">
        <f t="shared" si="4"/>
        <v>80.42471000288731</v>
      </c>
      <c r="G16" s="8">
        <f t="shared" si="9"/>
        <v>87.40707252019962</v>
      </c>
      <c r="H16" s="8">
        <f t="shared" si="5"/>
        <v>87.27265491913445</v>
      </c>
      <c r="I16" s="8">
        <f t="shared" si="6"/>
        <v>1.4390169191018072</v>
      </c>
      <c r="N16" s="10">
        <f t="shared" si="1"/>
        <v>1.1461141826550385</v>
      </c>
      <c r="P16" s="8">
        <f t="shared" si="7"/>
        <v>84.99316740917993</v>
      </c>
      <c r="Q16" s="10">
        <f t="shared" si="10"/>
        <v>1.1946930507660114</v>
      </c>
      <c r="R16" s="10">
        <f t="shared" si="11"/>
        <v>1.1946930507660114</v>
      </c>
      <c r="S16" s="10">
        <f t="shared" si="8"/>
        <v>1</v>
      </c>
      <c r="T16" s="8">
        <f t="shared" si="2"/>
        <v>1.069729100367951</v>
      </c>
      <c r="U16" s="8">
        <f t="shared" si="3"/>
        <v>1.069729100367951</v>
      </c>
    </row>
    <row r="17" spans="1:21" ht="13.5">
      <c r="A17">
        <v>13</v>
      </c>
      <c r="B17" s="8">
        <f t="shared" si="0"/>
        <v>87.06021507213444</v>
      </c>
      <c r="D17" s="9">
        <f t="shared" si="4"/>
        <v>81.55234730421944</v>
      </c>
      <c r="G17" s="8">
        <f t="shared" si="9"/>
        <v>88.71167183823626</v>
      </c>
      <c r="H17" s="8">
        <f t="shared" si="5"/>
        <v>88.54652616162608</v>
      </c>
      <c r="I17" s="8">
        <f t="shared" si="6"/>
        <v>1.4225023514407886</v>
      </c>
      <c r="N17" s="10">
        <f t="shared" si="1"/>
        <v>1.1587715001683314</v>
      </c>
      <c r="P17" s="8">
        <f t="shared" si="7"/>
        <v>86.06289650954788</v>
      </c>
      <c r="Q17" s="10">
        <f t="shared" si="10"/>
        <v>1.1323659574940705</v>
      </c>
      <c r="R17" s="10">
        <f t="shared" si="11"/>
        <v>1.1323659574940705</v>
      </c>
      <c r="S17" s="10">
        <f t="shared" si="8"/>
        <v>1</v>
      </c>
      <c r="T17" s="8">
        <f t="shared" si="2"/>
        <v>0.9973185625865568</v>
      </c>
      <c r="U17" s="8">
        <f t="shared" si="3"/>
        <v>0.9973185625865568</v>
      </c>
    </row>
    <row r="18" spans="1:21" ht="13.5">
      <c r="A18">
        <v>14</v>
      </c>
      <c r="B18" s="8">
        <f t="shared" si="0"/>
        <v>87.98075145110084</v>
      </c>
      <c r="D18" s="9">
        <f t="shared" si="4"/>
        <v>82.65392085780243</v>
      </c>
      <c r="G18" s="8">
        <f t="shared" si="9"/>
        <v>89.96902851306686</v>
      </c>
      <c r="H18" s="8">
        <f t="shared" si="5"/>
        <v>89.77020080687026</v>
      </c>
      <c r="I18" s="8">
        <f t="shared" si="6"/>
        <v>1.4026195808211286</v>
      </c>
      <c r="N18" s="10">
        <f t="shared" si="1"/>
        <v>1.1704543482253222</v>
      </c>
      <c r="P18" s="8">
        <f t="shared" si="7"/>
        <v>87.06021507213444</v>
      </c>
      <c r="Q18" s="10">
        <f t="shared" si="10"/>
        <v>1.065009281050274</v>
      </c>
      <c r="R18" s="10">
        <f t="shared" si="11"/>
        <v>1.065009281050274</v>
      </c>
      <c r="S18" s="10">
        <f t="shared" si="8"/>
        <v>1</v>
      </c>
      <c r="T18" s="8">
        <f t="shared" si="2"/>
        <v>0.9205363789664034</v>
      </c>
      <c r="U18" s="8">
        <f t="shared" si="3"/>
        <v>0.9205363789664034</v>
      </c>
    </row>
    <row r="19" spans="1:21" ht="13.5">
      <c r="A19">
        <v>15</v>
      </c>
      <c r="B19" s="8">
        <f t="shared" si="0"/>
        <v>88.82050807568876</v>
      </c>
      <c r="D19" s="9">
        <f t="shared" si="4"/>
        <v>83.71928697646212</v>
      </c>
      <c r="G19" s="8">
        <f t="shared" si="9"/>
        <v>91.17282038769139</v>
      </c>
      <c r="H19" s="8">
        <f t="shared" si="5"/>
        <v>90.93758915649113</v>
      </c>
      <c r="I19" s="8">
        <f t="shared" si="6"/>
        <v>1.3790964577011022</v>
      </c>
      <c r="N19" s="10">
        <f t="shared" si="1"/>
        <v>1.1811119922620823</v>
      </c>
      <c r="P19" s="8">
        <f t="shared" si="7"/>
        <v>87.98075145110084</v>
      </c>
      <c r="Q19" s="10">
        <f t="shared" si="10"/>
        <v>0.9929511763915968</v>
      </c>
      <c r="R19" s="10">
        <f t="shared" si="11"/>
        <v>0.9929511763915968</v>
      </c>
      <c r="S19" s="10">
        <f t="shared" si="8"/>
        <v>1</v>
      </c>
      <c r="T19" s="8">
        <f t="shared" si="2"/>
        <v>0.8397566245879204</v>
      </c>
      <c r="U19" s="8">
        <f t="shared" si="3"/>
        <v>0.8397566245879204</v>
      </c>
    </row>
    <row r="20" spans="1:21" ht="13.5">
      <c r="A20">
        <v>16</v>
      </c>
      <c r="B20" s="8">
        <f t="shared" si="0"/>
        <v>89.57588092598334</v>
      </c>
      <c r="D20" s="9">
        <f t="shared" si="4"/>
        <v>84.73953119630744</v>
      </c>
      <c r="G20" s="8">
        <f t="shared" si="9"/>
        <v>92.31668561419222</v>
      </c>
      <c r="H20" s="8">
        <f t="shared" si="5"/>
        <v>92.04260514537133</v>
      </c>
      <c r="I20" s="8">
        <f t="shared" si="6"/>
        <v>1.351688410819012</v>
      </c>
      <c r="N20" s="10">
        <f t="shared" si="1"/>
        <v>1.1906986924056182</v>
      </c>
      <c r="P20" s="8">
        <f t="shared" si="7"/>
        <v>88.82050807568876</v>
      </c>
      <c r="Q20" s="10">
        <f t="shared" si="10"/>
        <v>0.9165427033606818</v>
      </c>
      <c r="R20" s="10">
        <f t="shared" si="11"/>
        <v>0.9165427033606818</v>
      </c>
      <c r="S20" s="10">
        <f t="shared" si="8"/>
        <v>1</v>
      </c>
      <c r="T20" s="8">
        <f t="shared" si="2"/>
        <v>0.7553728502945773</v>
      </c>
      <c r="U20" s="8">
        <f t="shared" si="3"/>
        <v>0.7553728502945773</v>
      </c>
    </row>
    <row r="21" spans="1:21" ht="13.5">
      <c r="A21">
        <v>17</v>
      </c>
      <c r="B21" s="8">
        <f t="shared" si="0"/>
        <v>90.24367709133575</v>
      </c>
      <c r="D21" s="9">
        <f t="shared" si="4"/>
        <v>85.70680114224263</v>
      </c>
      <c r="G21" s="8">
        <f t="shared" si="9"/>
        <v>93.39429355619033</v>
      </c>
      <c r="H21" s="8">
        <f t="shared" si="5"/>
        <v>93.07923190970487</v>
      </c>
      <c r="I21" s="8">
        <f t="shared" si="6"/>
        <v>1.3201822461704655</v>
      </c>
      <c r="N21" s="10">
        <f t="shared" si="1"/>
        <v>1.1991739263139327</v>
      </c>
      <c r="P21" s="8">
        <f t="shared" si="7"/>
        <v>89.57588092598334</v>
      </c>
      <c r="Q21" s="10">
        <f t="shared" si="10"/>
        <v>0.8361561163575744</v>
      </c>
      <c r="R21" s="10">
        <f t="shared" si="11"/>
        <v>0.8361561163575744</v>
      </c>
      <c r="S21" s="10">
        <f t="shared" si="8"/>
        <v>1</v>
      </c>
      <c r="T21" s="8">
        <f t="shared" si="2"/>
        <v>0.6677961653524136</v>
      </c>
      <c r="U21" s="8">
        <f t="shared" si="3"/>
        <v>0.6677961653524136</v>
      </c>
    </row>
    <row r="22" spans="1:21" ht="13.5">
      <c r="A22">
        <v>18</v>
      </c>
      <c r="B22" s="8">
        <f t="shared" si="0"/>
        <v>90.82113032590307</v>
      </c>
      <c r="D22" s="9">
        <f t="shared" si="4"/>
        <v>86.61417633206126</v>
      </c>
      <c r="G22" s="8">
        <f t="shared" si="9"/>
        <v>94.39941415587533</v>
      </c>
      <c r="H22" s="8">
        <f t="shared" si="5"/>
        <v>94.04158577287811</v>
      </c>
      <c r="I22" s="8">
        <f t="shared" si="6"/>
        <v>1.2843994078707426</v>
      </c>
      <c r="N22" s="10">
        <f t="shared" si="1"/>
        <v>1.2065025865968022</v>
      </c>
      <c r="P22" s="8">
        <f t="shared" si="7"/>
        <v>90.24367709133575</v>
      </c>
      <c r="Q22" s="10">
        <f t="shared" si="10"/>
        <v>0.7521830507537259</v>
      </c>
      <c r="R22" s="10">
        <f t="shared" si="11"/>
        <v>0.7521830507537259</v>
      </c>
      <c r="S22" s="10">
        <f t="shared" si="8"/>
        <v>1</v>
      </c>
      <c r="T22" s="8">
        <f t="shared" si="2"/>
        <v>0.5774532345673151</v>
      </c>
      <c r="U22" s="8">
        <f t="shared" si="3"/>
        <v>0.5774532345673151</v>
      </c>
    </row>
    <row r="23" spans="1:21" ht="13.5">
      <c r="A23">
        <v>19</v>
      </c>
      <c r="B23" s="8">
        <f t="shared" si="0"/>
        <v>91.30591452551994</v>
      </c>
      <c r="D23" s="9">
        <f t="shared" si="4"/>
        <v>87.45556713082962</v>
      </c>
      <c r="G23" s="8">
        <f t="shared" si="9"/>
        <v>95.32598518074884</v>
      </c>
      <c r="H23" s="8">
        <f t="shared" si="5"/>
        <v>94.92397811522596</v>
      </c>
      <c r="I23" s="8">
        <f t="shared" si="6"/>
        <v>1.244198701318454</v>
      </c>
      <c r="N23" s="10">
        <f t="shared" si="1"/>
        <v>1.212655151855454</v>
      </c>
      <c r="P23" s="8">
        <f t="shared" si="7"/>
        <v>90.82113032590307</v>
      </c>
      <c r="Q23" s="10">
        <f t="shared" si="10"/>
        <v>0.6650326148838189</v>
      </c>
      <c r="R23" s="10">
        <f t="shared" si="11"/>
        <v>0.6650326148838189</v>
      </c>
      <c r="S23" s="10">
        <f t="shared" si="8"/>
        <v>1</v>
      </c>
      <c r="T23" s="8">
        <f t="shared" si="2"/>
        <v>0.48478419961686825</v>
      </c>
      <c r="U23" s="8">
        <f t="shared" si="3"/>
        <v>0.48478419961686825</v>
      </c>
    </row>
    <row r="24" spans="1:21" ht="13.5">
      <c r="A24">
        <v>20</v>
      </c>
      <c r="B24" s="8">
        <f t="shared" si="0"/>
        <v>91.69615506024417</v>
      </c>
      <c r="D24" s="9">
        <f t="shared" si="4"/>
        <v>88.22563660976769</v>
      </c>
      <c r="G24" s="8">
        <f t="shared" si="9"/>
        <v>96.16817681654442</v>
      </c>
      <c r="H24" s="8">
        <f t="shared" si="5"/>
        <v>95.72097464091439</v>
      </c>
      <c r="I24" s="8">
        <f t="shared" si="6"/>
        <v>1.1994784837554513</v>
      </c>
      <c r="N24" s="10">
        <f t="shared" si="1"/>
        <v>1.217607830507851</v>
      </c>
      <c r="P24" s="8">
        <f t="shared" si="7"/>
        <v>91.30591452551994</v>
      </c>
      <c r="Q24" s="10">
        <f t="shared" si="10"/>
        <v>0.5751293969110804</v>
      </c>
      <c r="R24" s="10">
        <f t="shared" si="11"/>
        <v>0.5751293969110804</v>
      </c>
      <c r="S24" s="10">
        <f t="shared" si="8"/>
        <v>1</v>
      </c>
      <c r="T24" s="8">
        <f t="shared" si="2"/>
        <v>0.3902405347242279</v>
      </c>
      <c r="U24" s="8">
        <f t="shared" si="3"/>
        <v>0.3902405347242279</v>
      </c>
    </row>
    <row r="25" spans="1:21" ht="13.5">
      <c r="A25">
        <v>21</v>
      </c>
      <c r="B25" s="8">
        <f t="shared" si="0"/>
        <v>91.99043790736546</v>
      </c>
      <c r="D25" s="9">
        <f t="shared" si="4"/>
        <v>88.91974029986298</v>
      </c>
      <c r="G25" s="8">
        <f t="shared" si="9"/>
        <v>96.92045312466985</v>
      </c>
      <c r="H25" s="8">
        <f t="shared" si="5"/>
        <v>96.42745160293941</v>
      </c>
      <c r="I25" s="8">
        <f t="shared" si="6"/>
        <v>1.1501783315824083</v>
      </c>
      <c r="N25" s="10">
        <f t="shared" si="1"/>
        <v>1.2213426766988915</v>
      </c>
      <c r="P25" s="8">
        <f t="shared" si="7"/>
        <v>91.69615506024417</v>
      </c>
      <c r="Q25" s="10">
        <f t="shared" si="10"/>
        <v>0.48291139627642393</v>
      </c>
      <c r="R25" s="10">
        <f t="shared" si="11"/>
        <v>0.48291139627642393</v>
      </c>
      <c r="S25" s="10">
        <f t="shared" si="8"/>
        <v>1</v>
      </c>
      <c r="T25" s="8">
        <f t="shared" si="2"/>
        <v>0.2942828471212948</v>
      </c>
      <c r="U25" s="8">
        <f t="shared" si="3"/>
        <v>0.2942828471212948</v>
      </c>
    </row>
    <row r="26" spans="1:21" ht="13.5">
      <c r="A26">
        <v>22</v>
      </c>
      <c r="B26" s="8">
        <f t="shared" si="0"/>
        <v>92.18781654038192</v>
      </c>
      <c r="D26" s="9">
        <f t="shared" si="4"/>
        <v>89.53387982136348</v>
      </c>
      <c r="G26" s="8">
        <f t="shared" si="9"/>
        <v>97.57762993452182</v>
      </c>
      <c r="H26" s="8">
        <f t="shared" si="5"/>
        <v>97.03864859510784</v>
      </c>
      <c r="I26" s="8">
        <f t="shared" si="6"/>
        <v>1.0962801976410106</v>
      </c>
      <c r="N26" s="10">
        <f t="shared" si="1"/>
        <v>1.223847677730808</v>
      </c>
      <c r="P26" s="8">
        <f t="shared" si="7"/>
        <v>91.99043790736546</v>
      </c>
      <c r="Q26" s="10">
        <f t="shared" si="10"/>
        <v>0.3888278898092324</v>
      </c>
      <c r="R26" s="10">
        <f t="shared" si="11"/>
        <v>0.3888278898092324</v>
      </c>
      <c r="S26" s="10">
        <f t="shared" si="8"/>
        <v>1</v>
      </c>
      <c r="T26" s="8">
        <f t="shared" si="2"/>
        <v>0.19737863301645575</v>
      </c>
      <c r="U26" s="8">
        <f t="shared" si="3"/>
        <v>0.19737863301645575</v>
      </c>
    </row>
    <row r="27" spans="1:21" ht="13.5">
      <c r="A27">
        <v>23</v>
      </c>
      <c r="B27" s="8">
        <f t="shared" si="0"/>
        <v>92.28781654038191</v>
      </c>
      <c r="D27" s="9">
        <f t="shared" si="4"/>
        <v>90.06466716516718</v>
      </c>
      <c r="G27" s="8">
        <f t="shared" si="9"/>
        <v>98.13492879274885</v>
      </c>
      <c r="H27" s="8">
        <f t="shared" si="5"/>
        <v>97.55021756751215</v>
      </c>
      <c r="I27" s="8">
        <f t="shared" si="6"/>
        <v>1.03780907511734</v>
      </c>
      <c r="N27" s="10">
        <f t="shared" si="1"/>
        <v>1.2251168125878258</v>
      </c>
      <c r="P27" s="8">
        <f t="shared" si="7"/>
        <v>92.18781654038192</v>
      </c>
      <c r="Q27" s="10">
        <f t="shared" si="10"/>
        <v>0.29333724289576824</v>
      </c>
      <c r="R27" s="10">
        <f t="shared" si="11"/>
        <v>0.29333724289576824</v>
      </c>
      <c r="S27" s="10">
        <f t="shared" si="8"/>
        <v>1</v>
      </c>
      <c r="T27" s="8">
        <f t="shared" si="2"/>
        <v>0.09999999999999432</v>
      </c>
      <c r="U27" s="8">
        <f t="shared" si="3"/>
        <v>0.09999999999999432</v>
      </c>
    </row>
    <row r="28" spans="1:21" ht="13.5">
      <c r="A28">
        <v>24</v>
      </c>
      <c r="B28" s="8">
        <f t="shared" si="0"/>
        <v>92.29043790736547</v>
      </c>
      <c r="D28" s="9">
        <f t="shared" si="4"/>
        <v>90.50929704021013</v>
      </c>
      <c r="G28" s="8">
        <f t="shared" si="9"/>
        <v>98.58802664262949</v>
      </c>
      <c r="H28" s="8">
        <f t="shared" si="5"/>
        <v>97.95826776910309</v>
      </c>
      <c r="I28" s="8">
        <f t="shared" si="6"/>
        <v>0.9748331877647001</v>
      </c>
      <c r="N28" s="10">
        <f t="shared" si="1"/>
        <v>1.2251500812699443</v>
      </c>
      <c r="P28" s="8">
        <f t="shared" si="7"/>
        <v>92.28781654038191</v>
      </c>
      <c r="Q28" s="10">
        <f t="shared" si="10"/>
        <v>0.19690467636910683</v>
      </c>
      <c r="R28" s="10">
        <f t="shared" si="11"/>
        <v>0.19690467636910683</v>
      </c>
      <c r="S28" s="10">
        <f t="shared" si="8"/>
        <v>1</v>
      </c>
      <c r="T28" s="8">
        <f t="shared" si="2"/>
        <v>0.002621366983561302</v>
      </c>
      <c r="U28" s="8">
        <f t="shared" si="3"/>
        <v>0.002621366983561302</v>
      </c>
    </row>
    <row r="29" spans="1:21" ht="13.5">
      <c r="A29">
        <v>25</v>
      </c>
      <c r="B29" s="8">
        <f t="shared" si="0"/>
        <v>92.19615506024417</v>
      </c>
      <c r="D29" s="9">
        <f t="shared" si="4"/>
        <v>90.8655252136412</v>
      </c>
      <c r="G29" s="8">
        <f t="shared" si="9"/>
        <v>98.93310095686779</v>
      </c>
      <c r="H29" s="8">
        <f t="shared" si="5"/>
        <v>98.25940636720543</v>
      </c>
      <c r="I29" s="8">
        <f t="shared" si="6"/>
        <v>0.9074637287984642</v>
      </c>
      <c r="N29" s="10">
        <f t="shared" si="1"/>
        <v>1.2239535047929393</v>
      </c>
      <c r="P29" s="8">
        <f t="shared" si="7"/>
        <v>92.29043790736547</v>
      </c>
      <c r="Q29" s="10">
        <f t="shared" si="10"/>
        <v>0.1</v>
      </c>
      <c r="R29" s="10">
        <f t="shared" si="11"/>
        <v>0.1377131388485225</v>
      </c>
      <c r="S29" s="10">
        <f t="shared" si="8"/>
        <v>0.7261471260922675</v>
      </c>
      <c r="T29" s="8">
        <f t="shared" si="2"/>
        <v>-0.09428284712130619</v>
      </c>
      <c r="U29" s="8">
        <f t="shared" si="3"/>
        <v>0.09428284712130619</v>
      </c>
    </row>
    <row r="30" spans="1:21" ht="13.5">
      <c r="A30">
        <v>26</v>
      </c>
      <c r="B30" s="8">
        <f t="shared" si="0"/>
        <v>92.00591452551993</v>
      </c>
      <c r="D30" s="9">
        <f t="shared" si="4"/>
        <v>91.1316511829618</v>
      </c>
      <c r="G30" s="8">
        <f t="shared" si="9"/>
        <v>99.16687009600389</v>
      </c>
      <c r="H30" s="8">
        <f t="shared" si="5"/>
        <v>98.4507745389555</v>
      </c>
      <c r="I30" s="8">
        <f t="shared" si="6"/>
        <v>0.8358541730936248</v>
      </c>
      <c r="N30" s="10">
        <f t="shared" si="1"/>
        <v>1.221539095854577</v>
      </c>
      <c r="P30" s="8">
        <f t="shared" si="7"/>
        <v>92.22197468888854</v>
      </c>
      <c r="Q30" s="10">
        <f t="shared" si="10"/>
        <v>-0.002068602097980943</v>
      </c>
      <c r="R30" s="10">
        <f t="shared" si="11"/>
        <v>0.12206860209798549</v>
      </c>
      <c r="S30" s="10">
        <f t="shared" si="8"/>
        <v>0.016946225830623166</v>
      </c>
      <c r="T30" s="8">
        <f t="shared" si="2"/>
        <v>-0.2160601633686099</v>
      </c>
      <c r="U30" s="8">
        <f t="shared" si="3"/>
        <v>0.2160601633686099</v>
      </c>
    </row>
    <row r="31" spans="1:21" ht="13.5">
      <c r="A31">
        <v>27</v>
      </c>
      <c r="B31" s="8">
        <f t="shared" si="0"/>
        <v>91.72113032590308</v>
      </c>
      <c r="D31" s="9">
        <f t="shared" si="4"/>
        <v>91.30650385147342</v>
      </c>
      <c r="G31" s="8">
        <f t="shared" si="9"/>
        <v>99.28662871204912</v>
      </c>
      <c r="H31" s="8">
        <f t="shared" si="5"/>
        <v>98.53007887343452</v>
      </c>
      <c r="I31" s="8">
        <f t="shared" si="6"/>
        <v>0.7601991892321642</v>
      </c>
      <c r="N31" s="10">
        <f t="shared" si="1"/>
        <v>1.217924800309961</v>
      </c>
      <c r="P31" s="8">
        <f t="shared" si="7"/>
        <v>92.21831328456709</v>
      </c>
      <c r="Q31" s="10">
        <f t="shared" si="10"/>
        <v>-0.14098092043407462</v>
      </c>
      <c r="R31" s="10">
        <f t="shared" si="11"/>
        <v>0.18202946722749686</v>
      </c>
      <c r="S31" s="10">
        <f t="shared" si="8"/>
        <v>0.7744950451229934</v>
      </c>
      <c r="T31" s="8">
        <f t="shared" si="2"/>
        <v>-0.49718295866401263</v>
      </c>
      <c r="U31" s="8">
        <f t="shared" si="3"/>
        <v>0.49718295866401263</v>
      </c>
    </row>
    <row r="32" spans="1:21" ht="13.5">
      <c r="A32">
        <v>28</v>
      </c>
      <c r="B32" s="8">
        <f t="shared" si="0"/>
        <v>91.34367709133575</v>
      </c>
      <c r="D32" s="9">
        <f t="shared" si="4"/>
        <v>91.38942914635936</v>
      </c>
      <c r="G32" s="8">
        <f t="shared" si="9"/>
        <v>99.29027806266669</v>
      </c>
      <c r="H32" s="8">
        <f t="shared" si="5"/>
        <v>98.4956179655336</v>
      </c>
      <c r="I32" s="8">
        <f t="shared" si="6"/>
        <v>0.6807331795188557</v>
      </c>
      <c r="N32" s="10">
        <f t="shared" si="1"/>
        <v>1.2131344097411265</v>
      </c>
      <c r="P32" s="8">
        <f t="shared" si="7"/>
        <v>91.83324754656223</v>
      </c>
      <c r="Q32" s="10">
        <f t="shared" si="10"/>
        <v>-0.2588950114793704</v>
      </c>
      <c r="R32" s="10">
        <f t="shared" si="11"/>
        <v>0.2599435582727949</v>
      </c>
      <c r="S32" s="10">
        <f t="shared" si="8"/>
        <v>0.9959662520572095</v>
      </c>
      <c r="T32" s="8">
        <f t="shared" si="2"/>
        <v>-0.48957045522648457</v>
      </c>
      <c r="U32" s="8">
        <f t="shared" si="3"/>
        <v>0.48957045522648457</v>
      </c>
    </row>
    <row r="33" spans="1:21" ht="13.5">
      <c r="A33">
        <v>29</v>
      </c>
      <c r="B33" s="8">
        <f t="shared" si="0"/>
        <v>90.87588092598335</v>
      </c>
      <c r="D33" s="9">
        <f t="shared" si="4"/>
        <v>91.38027873535465</v>
      </c>
      <c r="G33" s="8">
        <f t="shared" si="9"/>
        <v>99.17635114505245</v>
      </c>
      <c r="H33" s="8">
        <f t="shared" si="5"/>
        <v>98.34630412314554</v>
      </c>
      <c r="I33" s="8">
        <f t="shared" si="6"/>
        <v>0.5977284773281648</v>
      </c>
      <c r="N33" s="10">
        <f t="shared" si="1"/>
        <v>1.2071974455468475</v>
      </c>
      <c r="P33" s="8">
        <f t="shared" si="7"/>
        <v>91.34565189515237</v>
      </c>
      <c r="Q33" s="10">
        <f t="shared" si="10"/>
        <v>-0.3533734787098865</v>
      </c>
      <c r="R33" s="10">
        <f t="shared" si="11"/>
        <v>0.3533734787098865</v>
      </c>
      <c r="S33" s="10">
        <f t="shared" si="8"/>
        <v>1</v>
      </c>
      <c r="T33" s="8">
        <f t="shared" si="2"/>
        <v>-0.4697709691690193</v>
      </c>
      <c r="U33" s="8">
        <f t="shared" si="3"/>
        <v>0.4697709691690193</v>
      </c>
    </row>
    <row r="34" spans="1:21" ht="13.5">
      <c r="A34">
        <v>30</v>
      </c>
      <c r="B34" s="8">
        <f t="shared" si="0"/>
        <v>90.32050807568878</v>
      </c>
      <c r="D34" s="9">
        <f t="shared" si="4"/>
        <v>91.2793991734804</v>
      </c>
      <c r="G34" s="8">
        <f t="shared" si="9"/>
        <v>98.9440326004737</v>
      </c>
      <c r="H34" s="8">
        <f t="shared" si="5"/>
        <v>98.08168014799521</v>
      </c>
      <c r="I34" s="8">
        <f t="shared" si="6"/>
        <v>0.5114932320803155</v>
      </c>
      <c r="N34" s="10">
        <f t="shared" si="1"/>
        <v>1.2001490151173466</v>
      </c>
      <c r="P34" s="8">
        <f t="shared" si="7"/>
        <v>90.87588092598335</v>
      </c>
      <c r="Q34" s="10">
        <f t="shared" si="10"/>
        <v>-0.4455914793445402</v>
      </c>
      <c r="R34" s="10">
        <f t="shared" si="11"/>
        <v>0.4455914793445402</v>
      </c>
      <c r="S34" s="10">
        <f t="shared" si="8"/>
        <v>1</v>
      </c>
      <c r="T34" s="8">
        <f t="shared" si="2"/>
        <v>-0.5553728502945745</v>
      </c>
      <c r="U34" s="8">
        <f t="shared" si="3"/>
        <v>0.5553728502945745</v>
      </c>
    </row>
    <row r="35" spans="1:21" ht="13.5">
      <c r="A35">
        <v>31</v>
      </c>
      <c r="B35" s="8">
        <f t="shared" si="0"/>
        <v>89.68075145110083</v>
      </c>
      <c r="D35" s="9">
        <f t="shared" si="4"/>
        <v>91.08762095392208</v>
      </c>
      <c r="G35" s="8">
        <f t="shared" si="9"/>
        <v>98.59317338007553</v>
      </c>
      <c r="H35" s="8">
        <f t="shared" si="5"/>
        <v>97.70193118717805</v>
      </c>
      <c r="I35" s="8">
        <f t="shared" si="6"/>
        <v>0.4223690127905672</v>
      </c>
      <c r="N35" s="10">
        <f t="shared" si="1"/>
        <v>1.1920296407946216</v>
      </c>
      <c r="P35" s="8">
        <f t="shared" si="7"/>
        <v>90.32050807568878</v>
      </c>
      <c r="Q35" s="10">
        <f t="shared" si="10"/>
        <v>-0.5303307715884074</v>
      </c>
      <c r="R35" s="10">
        <f t="shared" si="11"/>
        <v>0.5303307715884074</v>
      </c>
      <c r="S35" s="10">
        <f t="shared" si="8"/>
        <v>1</v>
      </c>
      <c r="T35" s="8">
        <f t="shared" si="2"/>
        <v>-0.639756624587946</v>
      </c>
      <c r="U35" s="8">
        <f t="shared" si="3"/>
        <v>0.639756624587946</v>
      </c>
    </row>
    <row r="36" spans="1:21" ht="13.5">
      <c r="A36">
        <v>32</v>
      </c>
      <c r="B36" s="8">
        <f t="shared" si="0"/>
        <v>88.96021507213445</v>
      </c>
      <c r="D36" s="9">
        <f t="shared" si="4"/>
        <v>90.80624705335784</v>
      </c>
      <c r="G36" s="8">
        <f t="shared" si="9"/>
        <v>98.12430019996862</v>
      </c>
      <c r="H36" s="8">
        <f t="shared" si="5"/>
        <v>97.20789168718521</v>
      </c>
      <c r="I36" s="8">
        <f t="shared" si="6"/>
        <v>0.3307281615122268</v>
      </c>
      <c r="N36" s="10">
        <f t="shared" si="1"/>
        <v>1.1828850624516667</v>
      </c>
      <c r="P36" s="8">
        <f t="shared" si="7"/>
        <v>89.68075145110083</v>
      </c>
      <c r="Q36" s="10">
        <f t="shared" si="10"/>
        <v>-0.5750014556488822</v>
      </c>
      <c r="R36" s="10">
        <f t="shared" si="11"/>
        <v>0.5750014556488822</v>
      </c>
      <c r="S36" s="10">
        <f t="shared" si="8"/>
        <v>1</v>
      </c>
      <c r="T36" s="8">
        <f t="shared" si="2"/>
        <v>-0.7205363789663863</v>
      </c>
      <c r="U36" s="8">
        <f t="shared" si="3"/>
        <v>0.7205363789663863</v>
      </c>
    </row>
    <row r="37" spans="1:21" ht="13.5">
      <c r="A37">
        <v>33</v>
      </c>
      <c r="B37" s="8">
        <f t="shared" si="0"/>
        <v>88.16289650954788</v>
      </c>
      <c r="D37" s="9">
        <f t="shared" si="4"/>
        <v>90.43704065711317</v>
      </c>
      <c r="G37" s="8">
        <f t="shared" si="9"/>
        <v>97.53861984869744</v>
      </c>
      <c r="H37" s="8">
        <f t="shared" si="5"/>
        <v>96.60104751478248</v>
      </c>
      <c r="I37" s="8">
        <f t="shared" si="6"/>
        <v>0.23697092812073103</v>
      </c>
      <c r="N37" s="10">
        <f aca="true" t="shared" si="12" ref="N37:N68">(B37/$L$94+B127/AVERAGE($B$95:$B$184))/2</f>
        <v>1.1727660146524086</v>
      </c>
      <c r="P37" s="8">
        <f t="shared" si="7"/>
        <v>88.96021507213445</v>
      </c>
      <c r="Q37" s="10">
        <f t="shared" si="10"/>
        <v>-0.6365510771208989</v>
      </c>
      <c r="R37" s="10">
        <f t="shared" si="11"/>
        <v>0.6365510771208989</v>
      </c>
      <c r="S37" s="10">
        <f t="shared" si="8"/>
        <v>1</v>
      </c>
      <c r="T37" s="8">
        <f t="shared" si="2"/>
        <v>-0.7973185625865682</v>
      </c>
      <c r="U37" s="8">
        <f t="shared" si="3"/>
        <v>0.7973185625865682</v>
      </c>
    </row>
    <row r="38" spans="1:21" ht="13.5">
      <c r="A38">
        <v>34</v>
      </c>
      <c r="B38" s="8">
        <f t="shared" si="0"/>
        <v>87.29316740917994</v>
      </c>
      <c r="D38" s="9">
        <f t="shared" si="4"/>
        <v>89.98221182760011</v>
      </c>
      <c r="G38" s="8">
        <f t="shared" si="9"/>
        <v>96.8380184429032</v>
      </c>
      <c r="H38" s="8">
        <f t="shared" si="5"/>
        <v>95.88353333953089</v>
      </c>
      <c r="I38" s="8">
        <f t="shared" si="6"/>
        <v>0.1415224177834985</v>
      </c>
      <c r="N38" s="10">
        <f t="shared" si="12"/>
        <v>1.1617279794780133</v>
      </c>
      <c r="P38" s="8">
        <f t="shared" si="7"/>
        <v>88.16289650954788</v>
      </c>
      <c r="Q38" s="10">
        <f t="shared" si="10"/>
        <v>-0.7165427033606818</v>
      </c>
      <c r="R38" s="10">
        <f t="shared" si="11"/>
        <v>0.7165427033606818</v>
      </c>
      <c r="S38" s="10">
        <f t="shared" si="8"/>
        <v>1</v>
      </c>
      <c r="T38" s="8">
        <f t="shared" si="2"/>
        <v>-0.8697291003679339</v>
      </c>
      <c r="U38" s="8">
        <f t="shared" si="3"/>
        <v>0.8697291003679339</v>
      </c>
    </row>
    <row r="39" spans="1:21" ht="13.5">
      <c r="A39">
        <v>35</v>
      </c>
      <c r="B39" s="8">
        <f t="shared" si="0"/>
        <v>86.3557521937308</v>
      </c>
      <c r="D39" s="9">
        <f t="shared" si="4"/>
        <v>89.44440294391607</v>
      </c>
      <c r="G39" s="8">
        <f t="shared" si="9"/>
        <v>96.02505575731438</v>
      </c>
      <c r="H39" s="8">
        <f t="shared" si="5"/>
        <v>95.05812540095602</v>
      </c>
      <c r="I39" s="8">
        <f t="shared" si="6"/>
        <v>0.04482938214766169</v>
      </c>
      <c r="N39" s="10">
        <f t="shared" si="12"/>
        <v>1.1498309162237614</v>
      </c>
      <c r="P39" s="8">
        <f t="shared" si="7"/>
        <v>87.29316740917994</v>
      </c>
      <c r="Q39" s="10">
        <f t="shared" si="10"/>
        <v>-0.7929511763915968</v>
      </c>
      <c r="R39" s="10">
        <f t="shared" si="11"/>
        <v>0.7929511763915968</v>
      </c>
      <c r="S39" s="10">
        <f t="shared" si="8"/>
        <v>1</v>
      </c>
      <c r="T39" s="8">
        <f t="shared" si="2"/>
        <v>-0.9374152154491497</v>
      </c>
      <c r="U39" s="8">
        <f t="shared" si="3"/>
        <v>0.9374152154491497</v>
      </c>
    </row>
    <row r="40" spans="1:21" ht="13.5">
      <c r="A40">
        <v>36</v>
      </c>
      <c r="B40" s="8">
        <f t="shared" si="0"/>
        <v>85.35570504584946</v>
      </c>
      <c r="D40" s="9">
        <f t="shared" si="4"/>
        <v>88.82667279387903</v>
      </c>
      <c r="G40" s="8">
        <f t="shared" si="9"/>
        <v>95.10295478310368</v>
      </c>
      <c r="H40" s="8">
        <f t="shared" si="5"/>
        <v>94.12822980937827</v>
      </c>
      <c r="I40" s="8">
        <f t="shared" si="6"/>
        <v>-0.052643115224879175</v>
      </c>
      <c r="N40" s="10">
        <f t="shared" si="12"/>
        <v>1.1371389692833886</v>
      </c>
      <c r="P40" s="8">
        <f t="shared" si="7"/>
        <v>86.3557521937308</v>
      </c>
      <c r="Q40" s="10">
        <f t="shared" si="10"/>
        <v>-0.8650092810502741</v>
      </c>
      <c r="R40" s="10">
        <f t="shared" si="11"/>
        <v>0.8650092810502741</v>
      </c>
      <c r="S40" s="10">
        <f t="shared" si="8"/>
        <v>1</v>
      </c>
      <c r="T40" s="8">
        <f t="shared" si="2"/>
        <v>-1.0000471478813324</v>
      </c>
      <c r="U40" s="8">
        <f t="shared" si="3"/>
        <v>1.0000471478813324</v>
      </c>
    </row>
    <row r="41" spans="1:21" ht="13.5">
      <c r="A41">
        <v>37</v>
      </c>
      <c r="B41" s="8">
        <f t="shared" si="0"/>
        <v>84.29838528466409</v>
      </c>
      <c r="D41" s="9">
        <f t="shared" si="4"/>
        <v>88.13247924427311</v>
      </c>
      <c r="G41" s="8">
        <f t="shared" si="9"/>
        <v>94.07558669415339</v>
      </c>
      <c r="H41" s="8">
        <f t="shared" si="5"/>
        <v>93.09786655320445</v>
      </c>
      <c r="I41" s="8">
        <f t="shared" si="6"/>
        <v>-0.15041512931977266</v>
      </c>
      <c r="N41" s="10">
        <f t="shared" si="12"/>
        <v>1.1237201556440495</v>
      </c>
      <c r="P41" s="8">
        <f t="shared" si="7"/>
        <v>85.35570504584946</v>
      </c>
      <c r="Q41" s="10">
        <f t="shared" si="10"/>
        <v>-0.9323659574940706</v>
      </c>
      <c r="R41" s="10">
        <f t="shared" si="11"/>
        <v>0.9323659574940706</v>
      </c>
      <c r="S41" s="10">
        <f t="shared" si="8"/>
        <v>1</v>
      </c>
      <c r="T41" s="8">
        <f t="shared" si="2"/>
        <v>-1.0573197611853686</v>
      </c>
      <c r="U41" s="8">
        <f t="shared" si="3"/>
        <v>1.0573197611853686</v>
      </c>
    </row>
    <row r="42" spans="1:21" ht="13.5">
      <c r="A42">
        <v>38</v>
      </c>
      <c r="B42" s="8">
        <f t="shared" si="0"/>
        <v>83.18943125571782</v>
      </c>
      <c r="D42" s="9">
        <f t="shared" si="4"/>
        <v>87.36566045235132</v>
      </c>
      <c r="G42" s="8">
        <f t="shared" si="9"/>
        <v>92.94745142388469</v>
      </c>
      <c r="H42" s="8">
        <f t="shared" si="5"/>
        <v>91.971649407068</v>
      </c>
      <c r="I42" s="8">
        <f t="shared" si="6"/>
        <v>-0.24799533100144086</v>
      </c>
      <c r="N42" s="10">
        <f t="shared" si="12"/>
        <v>1.109646033514391</v>
      </c>
      <c r="P42" s="8">
        <f t="shared" si="7"/>
        <v>84.29838528466409</v>
      </c>
      <c r="Q42" s="10">
        <f t="shared" si="10"/>
        <v>-0.9946930507660113</v>
      </c>
      <c r="R42" s="10">
        <f t="shared" si="11"/>
        <v>0.9946930507660113</v>
      </c>
      <c r="S42" s="10">
        <f t="shared" si="8"/>
        <v>1</v>
      </c>
      <c r="T42" s="8">
        <f t="shared" si="2"/>
        <v>-1.1089540289462718</v>
      </c>
      <c r="U42" s="8">
        <f t="shared" si="3"/>
        <v>1.1089540289462718</v>
      </c>
    </row>
    <row r="43" spans="1:21" ht="13.5">
      <c r="A43">
        <v>39</v>
      </c>
      <c r="B43" s="8">
        <f t="shared" si="0"/>
        <v>82.03473286151602</v>
      </c>
      <c r="D43" s="9">
        <f t="shared" si="4"/>
        <v>86.53041461302463</v>
      </c>
      <c r="G43" s="8">
        <f t="shared" si="9"/>
        <v>91.72365407606657</v>
      </c>
      <c r="H43" s="8">
        <f t="shared" si="5"/>
        <v>90.75476195461152</v>
      </c>
      <c r="I43" s="8">
        <f t="shared" si="6"/>
        <v>-0.3448845431469444</v>
      </c>
      <c r="N43" s="10">
        <f t="shared" si="12"/>
        <v>1.0949913537001532</v>
      </c>
      <c r="P43" s="8">
        <f t="shared" si="7"/>
        <v>83.18943125571782</v>
      </c>
      <c r="Q43" s="10">
        <f t="shared" si="10"/>
        <v>-1.0516869095327848</v>
      </c>
      <c r="R43" s="10">
        <f t="shared" si="11"/>
        <v>1.0516869095327848</v>
      </c>
      <c r="S43" s="10">
        <f t="shared" si="8"/>
        <v>1</v>
      </c>
      <c r="T43" s="8">
        <f t="shared" si="2"/>
        <v>-1.1546983942018016</v>
      </c>
      <c r="U43" s="8">
        <f t="shared" si="3"/>
        <v>1.1546983942018016</v>
      </c>
    </row>
    <row r="44" spans="1:21" ht="13.5">
      <c r="A44">
        <v>40</v>
      </c>
      <c r="B44" s="8">
        <f t="shared" si="0"/>
        <v>80.84040286651337</v>
      </c>
      <c r="D44" s="9">
        <f t="shared" si="4"/>
        <v>85.6312782627229</v>
      </c>
      <c r="G44" s="8">
        <f t="shared" si="9"/>
        <v>90.40987741146458</v>
      </c>
      <c r="H44" s="8">
        <f t="shared" si="5"/>
        <v>89.45292995696946</v>
      </c>
      <c r="I44" s="8">
        <f t="shared" si="6"/>
        <v>-0.4405792885964568</v>
      </c>
      <c r="N44" s="10">
        <f t="shared" si="12"/>
        <v>1.0798336954257577</v>
      </c>
      <c r="P44" s="8">
        <f t="shared" si="7"/>
        <v>82.03473286151602</v>
      </c>
      <c r="Q44" s="10">
        <f t="shared" si="10"/>
        <v>-1.1030698654434843</v>
      </c>
      <c r="R44" s="10">
        <f t="shared" si="11"/>
        <v>1.1030698654434843</v>
      </c>
      <c r="S44" s="10">
        <f t="shared" si="8"/>
        <v>1</v>
      </c>
      <c r="T44" s="8">
        <f t="shared" si="2"/>
        <v>-1.1943299950026471</v>
      </c>
      <c r="U44" s="8">
        <f t="shared" si="3"/>
        <v>1.1943299950026471</v>
      </c>
    </row>
    <row r="45" spans="1:21" ht="13.5">
      <c r="A45">
        <v>41</v>
      </c>
      <c r="B45" s="8">
        <f t="shared" si="0"/>
        <v>79.61274711633999</v>
      </c>
      <c r="D45" s="9">
        <f t="shared" si="4"/>
        <v>84.673103183481</v>
      </c>
      <c r="G45" s="8">
        <f t="shared" si="9"/>
        <v>89.012350668373</v>
      </c>
      <c r="H45" s="8">
        <f t="shared" si="5"/>
        <v>88.0723903131697</v>
      </c>
      <c r="I45" s="8">
        <f t="shared" si="6"/>
        <v>-0.5345753241167861</v>
      </c>
      <c r="N45" s="10">
        <f t="shared" si="12"/>
        <v>1.0642530883761259</v>
      </c>
      <c r="P45" s="8">
        <f t="shared" si="7"/>
        <v>80.84040286651337</v>
      </c>
      <c r="Q45" s="10">
        <f t="shared" si="10"/>
        <v>-1.1485915859018945</v>
      </c>
      <c r="R45" s="10">
        <f t="shared" si="11"/>
        <v>1.1485915859018945</v>
      </c>
      <c r="S45" s="10">
        <f t="shared" si="8"/>
        <v>1</v>
      </c>
      <c r="T45" s="8">
        <f t="shared" si="2"/>
        <v>-1.2276557501733834</v>
      </c>
      <c r="U45" s="8">
        <f t="shared" si="3"/>
        <v>1.2276557501733834</v>
      </c>
    </row>
    <row r="46" spans="1:21" ht="13.5">
      <c r="A46">
        <v>42</v>
      </c>
      <c r="B46" s="8">
        <f t="shared" si="0"/>
        <v>78.3582338163552</v>
      </c>
      <c r="D46" s="9">
        <f t="shared" si="4"/>
        <v>83.6610319700528</v>
      </c>
      <c r="G46" s="8">
        <f t="shared" si="9"/>
        <v>87.53781498905292</v>
      </c>
      <c r="H46" s="8">
        <f t="shared" si="5"/>
        <v>86.61985687178316</v>
      </c>
      <c r="I46" s="8">
        <f t="shared" si="6"/>
        <v>-0.6263711358437625</v>
      </c>
      <c r="N46" s="10">
        <f t="shared" si="12"/>
        <v>1.0483316228000967</v>
      </c>
      <c r="P46" s="8">
        <f t="shared" si="7"/>
        <v>79.61274711633999</v>
      </c>
      <c r="Q46" s="10">
        <f t="shared" si="10"/>
        <v>-1.1880302936617795</v>
      </c>
      <c r="R46" s="10">
        <f t="shared" si="11"/>
        <v>1.1880302936617795</v>
      </c>
      <c r="S46" s="10">
        <f t="shared" si="8"/>
        <v>1</v>
      </c>
      <c r="T46" s="8">
        <f t="shared" si="2"/>
        <v>-1.2545132999847937</v>
      </c>
      <c r="U46" s="8">
        <f t="shared" si="3"/>
        <v>1.2545132999847937</v>
      </c>
    </row>
    <row r="47" spans="1:21" ht="13.5">
      <c r="A47">
        <v>43</v>
      </c>
      <c r="B47" s="8">
        <f t="shared" si="0"/>
        <v>77.0834620192013</v>
      </c>
      <c r="D47" s="9">
        <f t="shared" si="4"/>
        <v>82.60047233931328</v>
      </c>
      <c r="G47" s="8">
        <f t="shared" si="9"/>
        <v>85.99348573593939</v>
      </c>
      <c r="H47" s="8">
        <f t="shared" si="5"/>
        <v>85.10248336426558</v>
      </c>
      <c r="I47" s="8">
        <f t="shared" si="6"/>
        <v>-0.7154713730111438</v>
      </c>
      <c r="N47" s="10">
        <f t="shared" si="12"/>
        <v>1.0321530495749869</v>
      </c>
      <c r="P47" s="8">
        <f t="shared" si="7"/>
        <v>78.3582338163552</v>
      </c>
      <c r="Q47" s="10">
        <f t="shared" si="10"/>
        <v>-1.221193847303303</v>
      </c>
      <c r="R47" s="10">
        <f t="shared" si="11"/>
        <v>1.221193847303303</v>
      </c>
      <c r="S47" s="10">
        <f t="shared" si="8"/>
        <v>1</v>
      </c>
      <c r="T47" s="8">
        <f t="shared" si="2"/>
        <v>-1.274771797153889</v>
      </c>
      <c r="U47" s="8">
        <f t="shared" si="3"/>
        <v>1.274771797153889</v>
      </c>
    </row>
    <row r="48" spans="1:21" ht="13.5">
      <c r="A48">
        <v>44</v>
      </c>
      <c r="B48" s="8">
        <f t="shared" si="0"/>
        <v>75.79512947488251</v>
      </c>
      <c r="D48" s="9">
        <f t="shared" si="4"/>
        <v>81.4970702752909</v>
      </c>
      <c r="G48" s="8">
        <f t="shared" si="9"/>
        <v>84.38701199125444</v>
      </c>
      <c r="H48" s="8">
        <f t="shared" si="5"/>
        <v>83.52782373961725</v>
      </c>
      <c r="I48" s="8">
        <f t="shared" si="6"/>
        <v>-0.8013901981748628</v>
      </c>
      <c r="N48" s="10">
        <f t="shared" si="12"/>
        <v>1.015802372180735</v>
      </c>
      <c r="P48" s="8">
        <f t="shared" si="7"/>
        <v>77.0834620192013</v>
      </c>
      <c r="Q48" s="10">
        <f t="shared" si="10"/>
        <v>-1.2479206773267009</v>
      </c>
      <c r="R48" s="10">
        <f t="shared" si="11"/>
        <v>1.2479206773267009</v>
      </c>
      <c r="S48" s="10">
        <f t="shared" si="8"/>
        <v>1</v>
      </c>
      <c r="T48" s="8">
        <f t="shared" si="2"/>
        <v>-1.2883325443187914</v>
      </c>
      <c r="U48" s="8">
        <f t="shared" si="3"/>
        <v>1.2883325443187914</v>
      </c>
    </row>
    <row r="49" spans="1:21" ht="13.5">
      <c r="A49">
        <v>45</v>
      </c>
      <c r="B49" s="8">
        <f t="shared" si="0"/>
        <v>74.5</v>
      </c>
      <c r="D49" s="9">
        <f t="shared" si="4"/>
        <v>80.35668211520922</v>
      </c>
      <c r="G49" s="8">
        <f t="shared" si="9"/>
        <v>82.72643354144239</v>
      </c>
      <c r="H49" s="8">
        <f t="shared" si="5"/>
        <v>81.90379018729816</v>
      </c>
      <c r="I49" s="8">
        <f t="shared" si="6"/>
        <v>-0.8836545335892856</v>
      </c>
      <c r="N49" s="10">
        <f t="shared" si="12"/>
        <v>0.9993654325714915</v>
      </c>
      <c r="P49" s="8">
        <f t="shared" si="7"/>
        <v>75.79512947488251</v>
      </c>
      <c r="Q49" s="10">
        <f t="shared" si="10"/>
        <v>-1.2680805733026745</v>
      </c>
      <c r="R49" s="10">
        <f t="shared" si="11"/>
        <v>1.2680805733026745</v>
      </c>
      <c r="S49" s="10">
        <f t="shared" si="8"/>
        <v>1</v>
      </c>
      <c r="T49" s="8">
        <f t="shared" si="2"/>
        <v>-1.2951294748825148</v>
      </c>
      <c r="U49" s="8">
        <f t="shared" si="3"/>
        <v>1.2951294748825148</v>
      </c>
    </row>
    <row r="50" spans="1:21" ht="13.5">
      <c r="A50">
        <v>46</v>
      </c>
      <c r="B50" s="8">
        <f t="shared" si="0"/>
        <v>73.2048705251175</v>
      </c>
      <c r="D50" s="9">
        <f t="shared" si="4"/>
        <v>79.18534569216739</v>
      </c>
      <c r="G50" s="8">
        <f t="shared" si="9"/>
        <v>81.02013565370888</v>
      </c>
      <c r="H50" s="8">
        <f t="shared" si="5"/>
        <v>80.23860914084975</v>
      </c>
      <c r="I50" s="8">
        <f t="shared" si="6"/>
        <v>-0.9618071848751981</v>
      </c>
      <c r="N50" s="10">
        <f t="shared" si="12"/>
        <v>0.9829284929622482</v>
      </c>
      <c r="P50" s="8">
        <f t="shared" si="7"/>
        <v>74.5</v>
      </c>
      <c r="Q50" s="10">
        <f t="shared" si="10"/>
        <v>-1.281575318244498</v>
      </c>
      <c r="R50" s="10">
        <f t="shared" si="11"/>
        <v>1.281575318244498</v>
      </c>
      <c r="S50" s="10">
        <f t="shared" si="8"/>
        <v>1</v>
      </c>
      <c r="T50" s="8">
        <f t="shared" si="2"/>
        <v>-1.2951294748825006</v>
      </c>
      <c r="U50" s="8">
        <f t="shared" si="3"/>
        <v>1.2951294748825006</v>
      </c>
    </row>
    <row r="51" spans="1:21" ht="13.5">
      <c r="A51">
        <v>47</v>
      </c>
      <c r="B51" s="8">
        <f t="shared" si="0"/>
        <v>71.9165379807987</v>
      </c>
      <c r="D51" s="9">
        <f t="shared" si="4"/>
        <v>77.98925065875741</v>
      </c>
      <c r="G51" s="8">
        <f t="shared" si="9"/>
        <v>79.27680195597455</v>
      </c>
      <c r="H51" s="8">
        <f t="shared" si="5"/>
        <v>78.54077555845697</v>
      </c>
      <c r="I51" s="8">
        <f t="shared" si="6"/>
        <v>-1.0354098246269559</v>
      </c>
      <c r="N51" s="10">
        <f t="shared" si="12"/>
        <v>0.9665778155679962</v>
      </c>
      <c r="P51" s="8">
        <f t="shared" si="7"/>
        <v>73.2048705251175</v>
      </c>
      <c r="Q51" s="10">
        <f t="shared" si="10"/>
        <v>-1.2883391671113003</v>
      </c>
      <c r="R51" s="10">
        <f t="shared" si="11"/>
        <v>1.2883391671113003</v>
      </c>
      <c r="S51" s="10">
        <f t="shared" si="8"/>
        <v>1</v>
      </c>
      <c r="T51" s="8">
        <f t="shared" si="2"/>
        <v>-1.2883325443188056</v>
      </c>
      <c r="U51" s="8">
        <f t="shared" si="3"/>
        <v>1.2883325443188056</v>
      </c>
    </row>
    <row r="52" spans="1:21" ht="13.5">
      <c r="A52">
        <v>48</v>
      </c>
      <c r="B52" s="8">
        <f t="shared" si="0"/>
        <v>70.64176618364482</v>
      </c>
      <c r="D52" s="9">
        <f t="shared" si="4"/>
        <v>76.77470812316568</v>
      </c>
      <c r="G52" s="8">
        <f t="shared" si="9"/>
        <v>77.50536573383002</v>
      </c>
      <c r="H52" s="8">
        <f t="shared" si="5"/>
        <v>76.8190057788115</v>
      </c>
      <c r="I52" s="8">
        <f t="shared" si="6"/>
        <v>-1.1040458201288073</v>
      </c>
      <c r="N52" s="10">
        <f t="shared" si="12"/>
        <v>0.9503992423428864</v>
      </c>
      <c r="P52" s="8">
        <f t="shared" si="7"/>
        <v>71.9165379807987</v>
      </c>
      <c r="Q52" s="10">
        <f t="shared" si="10"/>
        <v>-1.2883391671112974</v>
      </c>
      <c r="R52" s="10">
        <f t="shared" si="11"/>
        <v>1.2883391671112974</v>
      </c>
      <c r="S52" s="10">
        <f t="shared" si="8"/>
        <v>1</v>
      </c>
      <c r="T52" s="8">
        <f t="shared" si="2"/>
        <v>-1.2747717971538748</v>
      </c>
      <c r="U52" s="8">
        <f t="shared" si="3"/>
        <v>1.2747717971538748</v>
      </c>
    </row>
    <row r="53" spans="1:21" ht="13.5">
      <c r="A53">
        <v>49</v>
      </c>
      <c r="B53" s="8">
        <f t="shared" si="0"/>
        <v>69.38725288366003</v>
      </c>
      <c r="D53" s="9">
        <f t="shared" si="4"/>
        <v>75.54811973526151</v>
      </c>
      <c r="G53" s="8">
        <f t="shared" si="9"/>
        <v>75.7149599586827</v>
      </c>
      <c r="H53" s="8">
        <f t="shared" si="5"/>
        <v>75.08218925118044</v>
      </c>
      <c r="I53" s="8">
        <f t="shared" si="6"/>
        <v>-1.167322890879033</v>
      </c>
      <c r="N53" s="10">
        <f t="shared" si="12"/>
        <v>0.9344777767668571</v>
      </c>
      <c r="P53" s="8">
        <f t="shared" si="7"/>
        <v>70.64176618364482</v>
      </c>
      <c r="Q53" s="10">
        <f t="shared" si="10"/>
        <v>-1.281575318244498</v>
      </c>
      <c r="R53" s="10">
        <f t="shared" si="11"/>
        <v>1.281575318244498</v>
      </c>
      <c r="S53" s="10">
        <f t="shared" si="8"/>
        <v>1</v>
      </c>
      <c r="T53" s="8">
        <f t="shared" si="2"/>
        <v>-1.2545132999847937</v>
      </c>
      <c r="U53" s="8">
        <f t="shared" si="3"/>
        <v>1.2545132999847937</v>
      </c>
    </row>
    <row r="54" spans="1:21" ht="13.5">
      <c r="A54">
        <v>50</v>
      </c>
      <c r="B54" s="8">
        <f t="shared" si="0"/>
        <v>68.15959713348663</v>
      </c>
      <c r="D54" s="9">
        <f t="shared" si="4"/>
        <v>74.31594636494121</v>
      </c>
      <c r="G54" s="8">
        <f t="shared" si="9"/>
        <v>73.9148663603014</v>
      </c>
      <c r="H54" s="8">
        <f t="shared" si="5"/>
        <v>73.33933943761993</v>
      </c>
      <c r="I54" s="8">
        <f t="shared" si="6"/>
        <v>-1.224875583147181</v>
      </c>
      <c r="N54" s="10">
        <f t="shared" si="12"/>
        <v>0.9188971697172252</v>
      </c>
      <c r="P54" s="8">
        <f t="shared" si="7"/>
        <v>69.38725288366003</v>
      </c>
      <c r="Q54" s="10">
        <f t="shared" si="10"/>
        <v>-1.2680805733026745</v>
      </c>
      <c r="R54" s="10">
        <f t="shared" si="11"/>
        <v>1.2680805733026745</v>
      </c>
      <c r="S54" s="10">
        <f t="shared" si="8"/>
        <v>1</v>
      </c>
      <c r="T54" s="8">
        <f t="shared" si="2"/>
        <v>-1.2276557501733976</v>
      </c>
      <c r="U54" s="8">
        <f t="shared" si="3"/>
        <v>1.2276557501733976</v>
      </c>
    </row>
    <row r="55" spans="1:21" ht="13.5">
      <c r="A55">
        <v>51</v>
      </c>
      <c r="B55" s="8">
        <f t="shared" si="0"/>
        <v>66.965267138484</v>
      </c>
      <c r="D55" s="9">
        <f t="shared" si="4"/>
        <v>73.0846765186503</v>
      </c>
      <c r="G55" s="8">
        <f t="shared" si="9"/>
        <v>72.11446385447275</v>
      </c>
      <c r="H55" s="8">
        <f t="shared" si="5"/>
        <v>71.59954418287387</v>
      </c>
      <c r="I55" s="8">
        <f t="shared" si="6"/>
        <v>-1.2763675503070686</v>
      </c>
      <c r="N55" s="10">
        <f t="shared" si="12"/>
        <v>0.90373951144283</v>
      </c>
      <c r="P55" s="8">
        <f t="shared" si="7"/>
        <v>68.15959713348663</v>
      </c>
      <c r="Q55" s="10">
        <f t="shared" si="10"/>
        <v>-1.2479206773267009</v>
      </c>
      <c r="R55" s="10">
        <f t="shared" si="11"/>
        <v>1.2479206773267009</v>
      </c>
      <c r="S55" s="10">
        <f t="shared" si="8"/>
        <v>1</v>
      </c>
      <c r="T55" s="8">
        <f t="shared" si="2"/>
        <v>-1.194329995002633</v>
      </c>
      <c r="U55" s="8">
        <f t="shared" si="3"/>
        <v>1.194329995002633</v>
      </c>
    </row>
    <row r="56" spans="1:21" ht="13.5">
      <c r="A56">
        <v>52</v>
      </c>
      <c r="B56" s="8">
        <f t="shared" si="0"/>
        <v>65.81056874428218</v>
      </c>
      <c r="D56" s="9">
        <f t="shared" si="4"/>
        <v>71.86079464261704</v>
      </c>
      <c r="G56" s="8">
        <f t="shared" si="9"/>
        <v>70.3231766325668</v>
      </c>
      <c r="H56" s="8">
        <f t="shared" si="5"/>
        <v>69.87191584373834</v>
      </c>
      <c r="I56" s="8">
        <f t="shared" si="6"/>
        <v>-1.321493629189915</v>
      </c>
      <c r="N56" s="10">
        <f t="shared" si="12"/>
        <v>0.889084831628592</v>
      </c>
      <c r="P56" s="8">
        <f t="shared" si="7"/>
        <v>66.965267138484</v>
      </c>
      <c r="Q56" s="10">
        <f t="shared" si="10"/>
        <v>-1.221193847303303</v>
      </c>
      <c r="R56" s="10">
        <f t="shared" si="11"/>
        <v>1.221193847303303</v>
      </c>
      <c r="S56" s="10">
        <f t="shared" si="8"/>
        <v>1</v>
      </c>
      <c r="T56" s="8">
        <f t="shared" si="2"/>
        <v>-1.1546983942018159</v>
      </c>
      <c r="U56" s="8">
        <f t="shared" si="3"/>
        <v>1.1546983942018159</v>
      </c>
    </row>
    <row r="57" spans="1:21" ht="13.5">
      <c r="A57">
        <v>53</v>
      </c>
      <c r="B57" s="8">
        <f t="shared" si="0"/>
        <v>64.70161471533591</v>
      </c>
      <c r="D57" s="9">
        <f t="shared" si="4"/>
        <v>70.65074946295007</v>
      </c>
      <c r="G57" s="8">
        <f t="shared" si="9"/>
        <v>68.55042221454842</v>
      </c>
      <c r="H57" s="8">
        <f t="shared" si="5"/>
        <v>68.16554146462717</v>
      </c>
      <c r="I57" s="8">
        <f t="shared" si="6"/>
        <v>-1.3599817041820406</v>
      </c>
      <c r="N57" s="10">
        <f t="shared" si="12"/>
        <v>0.8750107094989332</v>
      </c>
      <c r="P57" s="8">
        <f t="shared" si="7"/>
        <v>65.81056874428218</v>
      </c>
      <c r="Q57" s="10">
        <f t="shared" si="10"/>
        <v>-1.1880302936617824</v>
      </c>
      <c r="R57" s="10">
        <f t="shared" si="11"/>
        <v>1.1880302936617824</v>
      </c>
      <c r="S57" s="10">
        <f t="shared" si="8"/>
        <v>1</v>
      </c>
      <c r="T57" s="8">
        <f t="shared" si="2"/>
        <v>-1.1089540289462718</v>
      </c>
      <c r="U57" s="8">
        <f t="shared" si="3"/>
        <v>1.1089540289462718</v>
      </c>
    </row>
    <row r="58" spans="1:21" ht="13.5">
      <c r="A58">
        <v>54</v>
      </c>
      <c r="B58" s="8">
        <f t="shared" si="0"/>
        <v>63.64429495415054</v>
      </c>
      <c r="D58" s="9">
        <f t="shared" si="4"/>
        <v>69.46092251342725</v>
      </c>
      <c r="G58" s="8">
        <f t="shared" si="9"/>
        <v>66.80555976044512</v>
      </c>
      <c r="H58" s="8">
        <f t="shared" si="5"/>
        <v>66.48943327981567</v>
      </c>
      <c r="I58" s="8">
        <f t="shared" si="6"/>
        <v>-1.3915943522449863</v>
      </c>
      <c r="N58" s="10">
        <f t="shared" si="12"/>
        <v>0.8615918958595943</v>
      </c>
      <c r="P58" s="8">
        <f t="shared" si="7"/>
        <v>64.70161471533591</v>
      </c>
      <c r="Q58" s="10">
        <f t="shared" si="10"/>
        <v>-1.1485915859018974</v>
      </c>
      <c r="R58" s="10">
        <f t="shared" si="11"/>
        <v>1.1485915859018974</v>
      </c>
      <c r="S58" s="10">
        <f t="shared" si="8"/>
        <v>1</v>
      </c>
      <c r="T58" s="8">
        <f t="shared" si="2"/>
        <v>-1.0573197611853686</v>
      </c>
      <c r="U58" s="8">
        <f t="shared" si="3"/>
        <v>1.0573197611853686</v>
      </c>
    </row>
    <row r="59" spans="1:21" ht="13.5">
      <c r="A59">
        <v>55</v>
      </c>
      <c r="B59" s="8">
        <f t="shared" si="0"/>
        <v>62.64424780626921</v>
      </c>
      <c r="D59" s="9">
        <f t="shared" si="4"/>
        <v>68.29759700157192</v>
      </c>
      <c r="G59" s="8">
        <f t="shared" si="9"/>
        <v>65.09783892757069</v>
      </c>
      <c r="H59" s="8">
        <f t="shared" si="5"/>
        <v>64.85247981544055</v>
      </c>
      <c r="I59" s="8">
        <f t="shared" si="6"/>
        <v>-1.4161302634580002</v>
      </c>
      <c r="N59" s="10">
        <f t="shared" si="12"/>
        <v>0.8488999489192218</v>
      </c>
      <c r="P59" s="8">
        <f t="shared" si="7"/>
        <v>63.64429495415054</v>
      </c>
      <c r="Q59" s="10">
        <f t="shared" si="10"/>
        <v>-1.103069865443483</v>
      </c>
      <c r="R59" s="10">
        <f t="shared" si="11"/>
        <v>1.103069865443483</v>
      </c>
      <c r="S59" s="10">
        <f t="shared" si="8"/>
        <v>1</v>
      </c>
      <c r="T59" s="8">
        <f t="shared" si="2"/>
        <v>-1.0000471478813253</v>
      </c>
      <c r="U59" s="8">
        <f t="shared" si="3"/>
        <v>1.0000471478813253</v>
      </c>
    </row>
    <row r="60" spans="1:21" ht="13.5">
      <c r="A60">
        <v>56</v>
      </c>
      <c r="B60" s="8">
        <f t="shared" si="0"/>
        <v>61.706832590820056</v>
      </c>
      <c r="D60" s="9">
        <f t="shared" si="4"/>
        <v>67.16692716251137</v>
      </c>
      <c r="G60" s="8">
        <f t="shared" si="9"/>
        <v>63.436349551982545</v>
      </c>
      <c r="H60" s="8">
        <f t="shared" si="5"/>
        <v>63.263397855866295</v>
      </c>
      <c r="I60" s="8">
        <f t="shared" si="6"/>
        <v>-1.4334254330696254</v>
      </c>
      <c r="N60" s="10">
        <f t="shared" si="12"/>
        <v>0.8370028856649695</v>
      </c>
      <c r="P60" s="8">
        <f t="shared" si="7"/>
        <v>62.64424780626921</v>
      </c>
      <c r="Q60" s="10">
        <f t="shared" si="10"/>
        <v>-1.0516869095327877</v>
      </c>
      <c r="R60" s="10">
        <f t="shared" si="11"/>
        <v>1.0516869095327877</v>
      </c>
      <c r="S60" s="10">
        <f t="shared" si="8"/>
        <v>1</v>
      </c>
      <c r="T60" s="8">
        <f t="shared" si="2"/>
        <v>-0.9374152154491568</v>
      </c>
      <c r="U60" s="8">
        <f t="shared" si="3"/>
        <v>0.9374152154491568</v>
      </c>
    </row>
    <row r="61" spans="1:21" ht="13.5">
      <c r="A61">
        <v>57</v>
      </c>
      <c r="B61" s="8">
        <f t="shared" si="0"/>
        <v>60.83710349045212</v>
      </c>
      <c r="D61" s="9">
        <f t="shared" si="4"/>
        <v>66.07490824817312</v>
      </c>
      <c r="G61" s="8">
        <f t="shared" si="9"/>
        <v>61.82997242279667</v>
      </c>
      <c r="H61" s="8">
        <f t="shared" si="5"/>
        <v>61.730685529562216</v>
      </c>
      <c r="I61" s="8">
        <f t="shared" si="6"/>
        <v>-1.4433541223930708</v>
      </c>
      <c r="N61" s="10">
        <f t="shared" si="12"/>
        <v>0.8259648504905741</v>
      </c>
      <c r="P61" s="8">
        <f t="shared" si="7"/>
        <v>61.706832590820056</v>
      </c>
      <c r="Q61" s="10">
        <f t="shared" si="10"/>
        <v>-0.9946930507660113</v>
      </c>
      <c r="R61" s="10">
        <f t="shared" si="11"/>
        <v>0.9946930507660113</v>
      </c>
      <c r="S61" s="10">
        <f t="shared" si="8"/>
        <v>1</v>
      </c>
      <c r="T61" s="8">
        <f t="shared" si="2"/>
        <v>-0.8697291003679339</v>
      </c>
      <c r="U61" s="8">
        <f t="shared" si="3"/>
        <v>0.8697291003679339</v>
      </c>
    </row>
    <row r="62" spans="1:21" ht="13.5">
      <c r="A62">
        <v>58</v>
      </c>
      <c r="B62" s="8">
        <f t="shared" si="0"/>
        <v>60.039784927865554</v>
      </c>
      <c r="D62" s="9">
        <f t="shared" si="4"/>
        <v>65.02734729662892</v>
      </c>
      <c r="G62" s="8">
        <f t="shared" si="9"/>
        <v>60.28733140716915</v>
      </c>
      <c r="H62" s="8">
        <f t="shared" si="5"/>
        <v>60.26257675923879</v>
      </c>
      <c r="I62" s="8">
        <f t="shared" si="6"/>
        <v>-1.4458295871861064</v>
      </c>
      <c r="N62" s="10">
        <f t="shared" si="12"/>
        <v>0.8158458026913162</v>
      </c>
      <c r="P62" s="8">
        <f t="shared" si="7"/>
        <v>60.83710349045212</v>
      </c>
      <c r="Q62" s="10">
        <f t="shared" si="10"/>
        <v>-0.9323659574940706</v>
      </c>
      <c r="R62" s="10">
        <f t="shared" si="11"/>
        <v>0.9323659574940706</v>
      </c>
      <c r="S62" s="10">
        <f t="shared" si="8"/>
        <v>1</v>
      </c>
      <c r="T62" s="8">
        <f t="shared" si="2"/>
        <v>-0.7973185625865682</v>
      </c>
      <c r="U62" s="8">
        <f t="shared" si="3"/>
        <v>0.7973185625865682</v>
      </c>
    </row>
    <row r="63" spans="1:21" ht="13.5">
      <c r="A63">
        <v>59</v>
      </c>
      <c r="B63" s="8">
        <f t="shared" si="0"/>
        <v>59.319248548899175</v>
      </c>
      <c r="D63" s="9">
        <f t="shared" si="4"/>
        <v>64.02983482287625</v>
      </c>
      <c r="G63" s="8">
        <f t="shared" si="9"/>
        <v>58.816747172052686</v>
      </c>
      <c r="H63" s="8">
        <f t="shared" si="5"/>
        <v>58.86699730973734</v>
      </c>
      <c r="I63" s="8">
        <f t="shared" si="6"/>
        <v>-1.4408045734176405</v>
      </c>
      <c r="N63" s="10">
        <f t="shared" si="12"/>
        <v>0.8067012243483613</v>
      </c>
      <c r="P63" s="8">
        <f t="shared" si="7"/>
        <v>60.039784927865554</v>
      </c>
      <c r="Q63" s="10">
        <f t="shared" si="10"/>
        <v>-0.8650092810502727</v>
      </c>
      <c r="R63" s="10">
        <f t="shared" si="11"/>
        <v>0.8650092810502727</v>
      </c>
      <c r="S63" s="10">
        <f t="shared" si="8"/>
        <v>1</v>
      </c>
      <c r="T63" s="8">
        <f t="shared" si="2"/>
        <v>-0.7205363789663792</v>
      </c>
      <c r="U63" s="8">
        <f t="shared" si="3"/>
        <v>0.7205363789663792</v>
      </c>
    </row>
    <row r="64" spans="1:21" ht="13.5">
      <c r="A64">
        <v>60</v>
      </c>
      <c r="B64" s="8">
        <f t="shared" si="0"/>
        <v>58.679491924311236</v>
      </c>
      <c r="D64" s="9">
        <f t="shared" si="4"/>
        <v>63.08771756808084</v>
      </c>
      <c r="G64" s="8">
        <f t="shared" si="9"/>
        <v>57.426192736319706</v>
      </c>
      <c r="H64" s="8">
        <f t="shared" si="5"/>
        <v>57.551522655118866</v>
      </c>
      <c r="I64" s="8">
        <f t="shared" si="6"/>
        <v>-1.428271581537724</v>
      </c>
      <c r="N64" s="10">
        <f t="shared" si="12"/>
        <v>0.7985818500256361</v>
      </c>
      <c r="P64" s="8">
        <f t="shared" si="7"/>
        <v>59.319248548899175</v>
      </c>
      <c r="Q64" s="10">
        <f t="shared" si="10"/>
        <v>-0.7929511763915954</v>
      </c>
      <c r="R64" s="10">
        <f t="shared" si="11"/>
        <v>0.7929511763915954</v>
      </c>
      <c r="S64" s="10">
        <f t="shared" si="8"/>
        <v>1</v>
      </c>
      <c r="T64" s="8">
        <f t="shared" si="2"/>
        <v>-0.6397566245879389</v>
      </c>
      <c r="U64" s="8">
        <f t="shared" si="3"/>
        <v>0.6397566245879389</v>
      </c>
    </row>
    <row r="65" spans="1:21" ht="13.5">
      <c r="A65">
        <v>61</v>
      </c>
      <c r="B65" s="8">
        <f t="shared" si="0"/>
        <v>58.12411907401667</v>
      </c>
      <c r="D65" s="9">
        <f t="shared" si="4"/>
        <v>62.206072439326924</v>
      </c>
      <c r="G65" s="8">
        <f t="shared" si="9"/>
        <v>56.123251073581145</v>
      </c>
      <c r="H65" s="8">
        <f t="shared" si="5"/>
        <v>56.3233378736247</v>
      </c>
      <c r="I65" s="8">
        <f t="shared" si="6"/>
        <v>-1.408262901533368</v>
      </c>
      <c r="N65" s="10">
        <f t="shared" si="12"/>
        <v>0.7915334195961357</v>
      </c>
      <c r="P65" s="8">
        <f t="shared" si="7"/>
        <v>58.679491924311236</v>
      </c>
      <c r="Q65" s="10">
        <f t="shared" si="10"/>
        <v>-0.7165427033606775</v>
      </c>
      <c r="R65" s="10">
        <f t="shared" si="11"/>
        <v>0.7165427033606775</v>
      </c>
      <c r="S65" s="10">
        <f t="shared" si="8"/>
        <v>1</v>
      </c>
      <c r="T65" s="8">
        <f t="shared" si="2"/>
        <v>-0.5553728502945674</v>
      </c>
      <c r="U65" s="8">
        <f t="shared" si="3"/>
        <v>0.5553728502945674</v>
      </c>
    </row>
    <row r="66" spans="1:21" ht="13.5">
      <c r="A66">
        <v>62</v>
      </c>
      <c r="B66" s="8">
        <f t="shared" si="0"/>
        <v>57.65632290866426</v>
      </c>
      <c r="D66" s="9">
        <f t="shared" si="4"/>
        <v>61.38968176626488</v>
      </c>
      <c r="G66" s="8">
        <f t="shared" si="9"/>
        <v>54.91507497209133</v>
      </c>
      <c r="H66" s="8">
        <f t="shared" si="5"/>
        <v>55.189199765748626</v>
      </c>
      <c r="I66" s="8">
        <f t="shared" si="6"/>
        <v>-1.380850422167639</v>
      </c>
      <c r="N66" s="10">
        <f t="shared" si="12"/>
        <v>0.7855964554018564</v>
      </c>
      <c r="P66" s="8">
        <f t="shared" si="7"/>
        <v>58.12411907401667</v>
      </c>
      <c r="Q66" s="10">
        <f t="shared" si="10"/>
        <v>-0.6361561163575729</v>
      </c>
      <c r="R66" s="10">
        <f t="shared" si="11"/>
        <v>0.6361561163575729</v>
      </c>
      <c r="S66" s="10">
        <f t="shared" si="8"/>
        <v>1</v>
      </c>
      <c r="T66" s="8">
        <f t="shared" si="2"/>
        <v>-0.46779616535241075</v>
      </c>
      <c r="U66" s="8">
        <f t="shared" si="3"/>
        <v>0.46779616535241075</v>
      </c>
    </row>
    <row r="67" spans="1:21" ht="13.5">
      <c r="A67">
        <v>63</v>
      </c>
      <c r="B67" s="8">
        <f t="shared" si="0"/>
        <v>57.278869674096924</v>
      </c>
      <c r="D67" s="9">
        <f t="shared" si="4"/>
        <v>60.64300999474476</v>
      </c>
      <c r="G67" s="8">
        <f t="shared" si="9"/>
        <v>53.808349343580986</v>
      </c>
      <c r="H67" s="8">
        <f t="shared" si="5"/>
        <v>54.15540137663258</v>
      </c>
      <c r="I67" s="8">
        <f t="shared" si="6"/>
        <v>-1.3461452188624794</v>
      </c>
      <c r="N67" s="10">
        <f t="shared" si="12"/>
        <v>0.7808060648330217</v>
      </c>
      <c r="P67" s="8">
        <f t="shared" si="7"/>
        <v>57.65632290866426</v>
      </c>
      <c r="Q67" s="10">
        <f t="shared" si="10"/>
        <v>-0.552183050753726</v>
      </c>
      <c r="R67" s="10">
        <f t="shared" si="11"/>
        <v>0.552183050753726</v>
      </c>
      <c r="S67" s="10">
        <f t="shared" si="8"/>
        <v>1</v>
      </c>
      <c r="T67" s="8">
        <f t="shared" si="2"/>
        <v>-0.3774532345673336</v>
      </c>
      <c r="U67" s="8">
        <f t="shared" si="3"/>
        <v>0.3774532345673336</v>
      </c>
    </row>
    <row r="68" spans="1:21" ht="13.5">
      <c r="A68">
        <v>64</v>
      </c>
      <c r="B68" s="8">
        <f t="shared" si="0"/>
        <v>56.994085474480066</v>
      </c>
      <c r="D68" s="9">
        <f t="shared" si="4"/>
        <v>59.97018193061519</v>
      </c>
      <c r="G68" s="8">
        <f t="shared" si="9"/>
        <v>52.8092561577701</v>
      </c>
      <c r="H68" s="8">
        <f t="shared" si="5"/>
        <v>53.2277390894411</v>
      </c>
      <c r="I68" s="8">
        <f t="shared" si="6"/>
        <v>-1.3042969256953796</v>
      </c>
      <c r="N68" s="10">
        <f t="shared" si="12"/>
        <v>0.7771917692884056</v>
      </c>
      <c r="P68" s="8">
        <f t="shared" si="7"/>
        <v>57.278869674096924</v>
      </c>
      <c r="Q68" s="10">
        <f t="shared" si="10"/>
        <v>-0.4650326148838218</v>
      </c>
      <c r="R68" s="10">
        <f t="shared" si="11"/>
        <v>0.4650326148838218</v>
      </c>
      <c r="S68" s="10">
        <f t="shared" si="8"/>
        <v>1</v>
      </c>
      <c r="T68" s="8">
        <f t="shared" si="2"/>
        <v>-0.2847841996168583</v>
      </c>
      <c r="U68" s="8">
        <f t="shared" si="3"/>
        <v>0.2847841996168583</v>
      </c>
    </row>
    <row r="69" spans="1:21" ht="13.5">
      <c r="A69">
        <v>65</v>
      </c>
      <c r="B69" s="8">
        <f aca="true" t="shared" si="13" ref="B69:B132">70+20*SIN(2*PI()*A69/90)+0.1*A69</f>
        <v>56.80384493975584</v>
      </c>
      <c r="D69" s="9">
        <f t="shared" si="4"/>
        <v>59.37496263938817</v>
      </c>
      <c r="G69" s="8">
        <f t="shared" si="9"/>
        <v>51.92344216374572</v>
      </c>
      <c r="H69" s="8">
        <f t="shared" si="5"/>
        <v>52.411482441346735</v>
      </c>
      <c r="I69" s="8">
        <f t="shared" si="6"/>
        <v>-1.2554928979352784</v>
      </c>
      <c r="N69" s="10">
        <f aca="true" t="shared" si="14" ref="N69:N93">(B69/$L$94+B159/AVERAGE($B$95:$B$184))/2</f>
        <v>0.7747773603500436</v>
      </c>
      <c r="P69" s="8">
        <f t="shared" si="7"/>
        <v>56.994085474480066</v>
      </c>
      <c r="Q69" s="10">
        <f t="shared" si="10"/>
        <v>-0.37512939691107905</v>
      </c>
      <c r="R69" s="10">
        <f t="shared" si="11"/>
        <v>0.37512939691107905</v>
      </c>
      <c r="S69" s="10">
        <f t="shared" si="8"/>
        <v>1</v>
      </c>
      <c r="T69" s="8">
        <f aca="true" t="shared" si="15" ref="T69:T132">B69-P69</f>
        <v>-0.19024053472422509</v>
      </c>
      <c r="U69" s="8">
        <f aca="true" t="shared" si="16" ref="U69:U132">ABS(T69)</f>
        <v>0.19024053472422509</v>
      </c>
    </row>
    <row r="70" spans="1:21" ht="13.5">
      <c r="A70">
        <v>66</v>
      </c>
      <c r="B70" s="8">
        <f t="shared" si="13"/>
        <v>56.709562092634535</v>
      </c>
      <c r="D70" s="9">
        <f aca="true" t="shared" si="17" ref="D70:D133">B69*$E$3+(1-$E$3)*D69</f>
        <v>58.86073909946171</v>
      </c>
      <c r="G70" s="8">
        <f t="shared" si="9"/>
        <v>51.15598954341146</v>
      </c>
      <c r="H70" s="8">
        <f aca="true" t="shared" si="18" ref="H70:H133">$H$2*B70+(1-$H$2)*(H69+I69)</f>
        <v>51.711346798333764</v>
      </c>
      <c r="I70" s="8">
        <f aca="true" t="shared" si="19" ref="I70:I133">$H$3*(H70-H69)+(1-$H$3)*I69</f>
        <v>-1.1999571724430478</v>
      </c>
      <c r="N70" s="10">
        <f t="shared" si="14"/>
        <v>0.7735807838730386</v>
      </c>
      <c r="P70" s="8">
        <f aca="true" t="shared" si="20" ref="P70:P133">S69*B69+(1-S69)*P69</f>
        <v>56.80384493975584</v>
      </c>
      <c r="Q70" s="10">
        <f t="shared" si="10"/>
        <v>-0.2829113962764268</v>
      </c>
      <c r="R70" s="10">
        <f t="shared" si="11"/>
        <v>0.2829113962764268</v>
      </c>
      <c r="S70" s="10">
        <f aca="true" t="shared" si="21" ref="S70:S133">ABS(Q70/R70)</f>
        <v>1</v>
      </c>
      <c r="T70" s="8">
        <f t="shared" si="15"/>
        <v>-0.09428284712130619</v>
      </c>
      <c r="U70" s="8">
        <f t="shared" si="16"/>
        <v>0.09428284712130619</v>
      </c>
    </row>
    <row r="71" spans="1:21" ht="13.5">
      <c r="A71">
        <v>67</v>
      </c>
      <c r="B71" s="8">
        <f t="shared" si="13"/>
        <v>56.71218345961809</v>
      </c>
      <c r="D71" s="9">
        <f t="shared" si="17"/>
        <v>58.43050369809628</v>
      </c>
      <c r="G71" s="8">
        <f aca="true" t="shared" si="22" ref="G71:G134">H70+I70</f>
        <v>50.511389625890715</v>
      </c>
      <c r="H71" s="8">
        <f t="shared" si="18"/>
        <v>51.131469009263455</v>
      </c>
      <c r="I71" s="8">
        <f t="shared" si="19"/>
        <v>-1.137949234105774</v>
      </c>
      <c r="N71" s="10">
        <f t="shared" si="14"/>
        <v>0.7736140525551571</v>
      </c>
      <c r="P71" s="8">
        <f t="shared" si="20"/>
        <v>56.709562092634535</v>
      </c>
      <c r="Q71" s="10">
        <f t="shared" si="10"/>
        <v>-0.1888278898092338</v>
      </c>
      <c r="R71" s="10">
        <f t="shared" si="11"/>
        <v>0.18987643660265546</v>
      </c>
      <c r="S71" s="10">
        <f t="shared" si="21"/>
        <v>0.9944777413554694</v>
      </c>
      <c r="T71" s="8">
        <f t="shared" si="15"/>
        <v>0.0026213669835541964</v>
      </c>
      <c r="U71" s="8">
        <f t="shared" si="16"/>
        <v>0.0026213669835541964</v>
      </c>
    </row>
    <row r="72" spans="1:21" ht="13.5">
      <c r="A72">
        <v>68</v>
      </c>
      <c r="B72" s="8">
        <f t="shared" si="13"/>
        <v>56.81218345961808</v>
      </c>
      <c r="D72" s="9">
        <f t="shared" si="17"/>
        <v>58.08683965040064</v>
      </c>
      <c r="G72" s="8">
        <f t="shared" si="22"/>
        <v>49.99351977515768</v>
      </c>
      <c r="H72" s="8">
        <f t="shared" si="18"/>
        <v>50.675386143603724</v>
      </c>
      <c r="I72" s="8">
        <f t="shared" si="19"/>
        <v>-1.0697625972611697</v>
      </c>
      <c r="N72" s="10">
        <f t="shared" si="14"/>
        <v>0.7748831874121747</v>
      </c>
      <c r="P72" s="8">
        <f t="shared" si="20"/>
        <v>56.7121689837516</v>
      </c>
      <c r="Q72" s="10">
        <f t="shared" si="10"/>
        <v>-0.09333434772247103</v>
      </c>
      <c r="R72" s="10">
        <f t="shared" si="11"/>
        <v>0.13438868486248481</v>
      </c>
      <c r="S72" s="10">
        <f t="shared" si="21"/>
        <v>0.6945104628263664</v>
      </c>
      <c r="T72" s="8">
        <f t="shared" si="15"/>
        <v>0.10001447586648027</v>
      </c>
      <c r="U72" s="8">
        <f t="shared" si="16"/>
        <v>0.10001447586648027</v>
      </c>
    </row>
    <row r="73" spans="1:21" ht="13.5">
      <c r="A73">
        <v>69</v>
      </c>
      <c r="B73" s="8">
        <f t="shared" si="13"/>
        <v>57.00956209263453</v>
      </c>
      <c r="D73" s="9">
        <f t="shared" si="17"/>
        <v>57.83190841224413</v>
      </c>
      <c r="G73" s="8">
        <f t="shared" si="22"/>
        <v>49.60562354634256</v>
      </c>
      <c r="H73" s="8">
        <f t="shared" si="18"/>
        <v>50.34601740097175</v>
      </c>
      <c r="I73" s="8">
        <f t="shared" si="19"/>
        <v>-0.9957232117982499</v>
      </c>
      <c r="N73" s="10">
        <f t="shared" si="14"/>
        <v>0.7773881884440914</v>
      </c>
      <c r="P73" s="8">
        <f t="shared" si="20"/>
        <v>56.78163008367497</v>
      </c>
      <c r="Q73" s="10">
        <f aca="true" t="shared" si="23" ref="Q73:Q136">SUM(T69:T73)/5</f>
        <v>0.009208893992813216</v>
      </c>
      <c r="R73" s="10">
        <f aca="true" t="shared" si="24" ref="R73:R136">SUM(U69:U73)/5</f>
        <v>0.12301824673102572</v>
      </c>
      <c r="S73" s="10">
        <f t="shared" si="21"/>
        <v>0.07485795186910833</v>
      </c>
      <c r="T73" s="8">
        <f t="shared" si="15"/>
        <v>0.2279320089595629</v>
      </c>
      <c r="U73" s="8">
        <f t="shared" si="16"/>
        <v>0.2279320089595629</v>
      </c>
    </row>
    <row r="74" spans="1:21" ht="13.5">
      <c r="A74">
        <v>70</v>
      </c>
      <c r="B74" s="8">
        <f t="shared" si="13"/>
        <v>57.303844939755834</v>
      </c>
      <c r="D74" s="9">
        <f t="shared" si="17"/>
        <v>57.66743914832222</v>
      </c>
      <c r="G74" s="8">
        <f t="shared" si="22"/>
        <v>49.3502941891735</v>
      </c>
      <c r="H74" s="8">
        <f t="shared" si="18"/>
        <v>50.145649264231736</v>
      </c>
      <c r="I74" s="8">
        <f t="shared" si="19"/>
        <v>-0.9161877042924267</v>
      </c>
      <c r="N74" s="10">
        <f t="shared" si="14"/>
        <v>0.7811230346351317</v>
      </c>
      <c r="P74" s="8">
        <f t="shared" si="20"/>
        <v>56.79869260703109</v>
      </c>
      <c r="Q74" s="10">
        <f t="shared" si="23"/>
        <v>0.1482874674826064</v>
      </c>
      <c r="R74" s="10">
        <f t="shared" si="24"/>
        <v>0.1860006063311289</v>
      </c>
      <c r="S74" s="10">
        <f t="shared" si="21"/>
        <v>0.7972418499465351</v>
      </c>
      <c r="T74" s="8">
        <f t="shared" si="15"/>
        <v>0.5051523327247409</v>
      </c>
      <c r="U74" s="8">
        <f t="shared" si="16"/>
        <v>0.5051523327247409</v>
      </c>
    </row>
    <row r="75" spans="1:21" ht="13.5">
      <c r="A75">
        <v>71</v>
      </c>
      <c r="B75" s="8">
        <f t="shared" si="13"/>
        <v>57.69408547448007</v>
      </c>
      <c r="D75" s="9">
        <f t="shared" si="17"/>
        <v>57.59472030660895</v>
      </c>
      <c r="G75" s="8">
        <f t="shared" si="22"/>
        <v>49.22946155993931</v>
      </c>
      <c r="H75" s="8">
        <f t="shared" si="18"/>
        <v>50.07592395139339</v>
      </c>
      <c r="I75" s="8">
        <f t="shared" si="19"/>
        <v>-0.8315414651470184</v>
      </c>
      <c r="N75" s="10">
        <f t="shared" si="14"/>
        <v>0.7860757132875289</v>
      </c>
      <c r="P75" s="8">
        <f t="shared" si="20"/>
        <v>57.201421187277376</v>
      </c>
      <c r="Q75" s="10">
        <f t="shared" si="23"/>
        <v>0.26567689434740627</v>
      </c>
      <c r="R75" s="10">
        <f t="shared" si="24"/>
        <v>0.26567689434740627</v>
      </c>
      <c r="S75" s="10">
        <f t="shared" si="21"/>
        <v>1</v>
      </c>
      <c r="T75" s="8">
        <f t="shared" si="15"/>
        <v>0.4926642872026932</v>
      </c>
      <c r="U75" s="8">
        <f t="shared" si="16"/>
        <v>0.4926642872026932</v>
      </c>
    </row>
    <row r="76" spans="1:21" ht="13.5">
      <c r="A76">
        <v>72</v>
      </c>
      <c r="B76" s="8">
        <f t="shared" si="13"/>
        <v>58.17886967409693</v>
      </c>
      <c r="D76" s="9">
        <f t="shared" si="17"/>
        <v>57.61459334018318</v>
      </c>
      <c r="G76" s="8">
        <f t="shared" si="22"/>
        <v>49.24438248624637</v>
      </c>
      <c r="H76" s="8">
        <f t="shared" si="18"/>
        <v>50.137831205031425</v>
      </c>
      <c r="I76" s="8">
        <f t="shared" si="19"/>
        <v>-0.7421965932685133</v>
      </c>
      <c r="N76" s="10">
        <f t="shared" si="14"/>
        <v>0.7922282785461805</v>
      </c>
      <c r="P76" s="8">
        <f t="shared" si="20"/>
        <v>57.69408547448007</v>
      </c>
      <c r="Q76" s="10">
        <f t="shared" si="23"/>
        <v>0.3621094608740677</v>
      </c>
      <c r="R76" s="10">
        <f t="shared" si="24"/>
        <v>0.3621094608740677</v>
      </c>
      <c r="S76" s="10">
        <f t="shared" si="21"/>
        <v>1</v>
      </c>
      <c r="T76" s="8">
        <f t="shared" si="15"/>
        <v>0.48478419961686114</v>
      </c>
      <c r="U76" s="8">
        <f t="shared" si="16"/>
        <v>0.48478419961686114</v>
      </c>
    </row>
    <row r="77" spans="1:21" ht="13.5">
      <c r="A77">
        <v>73</v>
      </c>
      <c r="B77" s="8">
        <f t="shared" si="13"/>
        <v>58.756322908664245</v>
      </c>
      <c r="D77" s="9">
        <f t="shared" si="17"/>
        <v>57.727448606965936</v>
      </c>
      <c r="G77" s="8">
        <f t="shared" si="22"/>
        <v>49.395634611762915</v>
      </c>
      <c r="H77" s="8">
        <f t="shared" si="18"/>
        <v>50.33170344145305</v>
      </c>
      <c r="I77" s="8">
        <f t="shared" si="19"/>
        <v>-0.6485897102994994</v>
      </c>
      <c r="N77" s="10">
        <f t="shared" si="14"/>
        <v>0.79955693882905</v>
      </c>
      <c r="P77" s="8">
        <f t="shared" si="20"/>
        <v>58.17886967409693</v>
      </c>
      <c r="Q77" s="10">
        <f t="shared" si="23"/>
        <v>0.45759721261423464</v>
      </c>
      <c r="R77" s="10">
        <f t="shared" si="24"/>
        <v>0.45759721261423464</v>
      </c>
      <c r="S77" s="10">
        <f t="shared" si="21"/>
        <v>1</v>
      </c>
      <c r="T77" s="8">
        <f t="shared" si="15"/>
        <v>0.5774532345673151</v>
      </c>
      <c r="U77" s="8">
        <f t="shared" si="16"/>
        <v>0.5774532345673151</v>
      </c>
    </row>
    <row r="78" spans="1:21" ht="13.5">
      <c r="A78">
        <v>74</v>
      </c>
      <c r="B78" s="8">
        <f t="shared" si="13"/>
        <v>59.42411907401666</v>
      </c>
      <c r="D78" s="9">
        <f t="shared" si="17"/>
        <v>57.9332234673056</v>
      </c>
      <c r="G78" s="8">
        <f t="shared" si="22"/>
        <v>49.683113731153554</v>
      </c>
      <c r="H78" s="8">
        <f t="shared" si="18"/>
        <v>50.65721426543986</v>
      </c>
      <c r="I78" s="8">
        <f t="shared" si="19"/>
        <v>-0.5511796568708683</v>
      </c>
      <c r="N78" s="10">
        <f t="shared" si="14"/>
        <v>0.8080321727373645</v>
      </c>
      <c r="P78" s="8">
        <f t="shared" si="20"/>
        <v>58.756322908664245</v>
      </c>
      <c r="Q78" s="10">
        <f t="shared" si="23"/>
        <v>0.5455700438928048</v>
      </c>
      <c r="R78" s="10">
        <f t="shared" si="24"/>
        <v>0.5455700438928048</v>
      </c>
      <c r="S78" s="10">
        <f t="shared" si="21"/>
        <v>1</v>
      </c>
      <c r="T78" s="8">
        <f t="shared" si="15"/>
        <v>0.6677961653524136</v>
      </c>
      <c r="U78" s="8">
        <f t="shared" si="16"/>
        <v>0.6677961653524136</v>
      </c>
    </row>
    <row r="79" spans="1:21" ht="13.5">
      <c r="A79">
        <v>75</v>
      </c>
      <c r="B79" s="8">
        <f t="shared" si="13"/>
        <v>60.17949192431123</v>
      </c>
      <c r="D79" s="9">
        <f t="shared" si="17"/>
        <v>58.23140258864782</v>
      </c>
      <c r="G79" s="8">
        <f t="shared" si="22"/>
        <v>50.10603460856899</v>
      </c>
      <c r="H79" s="8">
        <f t="shared" si="18"/>
        <v>51.113380340143216</v>
      </c>
      <c r="I79" s="8">
        <f t="shared" si="19"/>
        <v>-0.4504450837134461</v>
      </c>
      <c r="N79" s="10">
        <f t="shared" si="14"/>
        <v>0.8176188728809006</v>
      </c>
      <c r="P79" s="8">
        <f t="shared" si="20"/>
        <v>59.42411907401666</v>
      </c>
      <c r="Q79" s="10">
        <f t="shared" si="23"/>
        <v>0.5956141474067707</v>
      </c>
      <c r="R79" s="10">
        <f t="shared" si="24"/>
        <v>0.5956141474067707</v>
      </c>
      <c r="S79" s="10">
        <f t="shared" si="21"/>
        <v>1</v>
      </c>
      <c r="T79" s="8">
        <f t="shared" si="15"/>
        <v>0.7553728502945702</v>
      </c>
      <c r="U79" s="8">
        <f t="shared" si="16"/>
        <v>0.7553728502945702</v>
      </c>
    </row>
    <row r="80" spans="1:21" ht="13.5">
      <c r="A80">
        <v>76</v>
      </c>
      <c r="B80" s="8">
        <f t="shared" si="13"/>
        <v>61.019248548899164</v>
      </c>
      <c r="D80" s="9">
        <f t="shared" si="17"/>
        <v>58.62102045578051</v>
      </c>
      <c r="G80" s="8">
        <f t="shared" si="22"/>
        <v>50.66293525642977</v>
      </c>
      <c r="H80" s="8">
        <f t="shared" si="18"/>
        <v>51.69856658567671</v>
      </c>
      <c r="I80" s="8">
        <f t="shared" si="19"/>
        <v>-0.3468819507887523</v>
      </c>
      <c r="N80" s="10">
        <f t="shared" si="14"/>
        <v>0.8282765169176607</v>
      </c>
      <c r="P80" s="8">
        <f t="shared" si="20"/>
        <v>60.17949192431123</v>
      </c>
      <c r="Q80" s="10">
        <f t="shared" si="23"/>
        <v>0.6650326148838189</v>
      </c>
      <c r="R80" s="10">
        <f t="shared" si="24"/>
        <v>0.6650326148838189</v>
      </c>
      <c r="S80" s="10">
        <f t="shared" si="21"/>
        <v>1</v>
      </c>
      <c r="T80" s="8">
        <f t="shared" si="15"/>
        <v>0.8397566245879347</v>
      </c>
      <c r="U80" s="8">
        <f t="shared" si="16"/>
        <v>0.8397566245879347</v>
      </c>
    </row>
    <row r="81" spans="1:21" ht="13.5">
      <c r="A81">
        <v>77</v>
      </c>
      <c r="B81" s="8">
        <f t="shared" si="13"/>
        <v>61.93978492786557</v>
      </c>
      <c r="D81" s="9">
        <f t="shared" si="17"/>
        <v>59.100666074404245</v>
      </c>
      <c r="G81" s="8">
        <f t="shared" si="22"/>
        <v>51.35168463488796</v>
      </c>
      <c r="H81" s="8">
        <f t="shared" si="18"/>
        <v>52.41049466418572</v>
      </c>
      <c r="I81" s="8">
        <f t="shared" si="19"/>
        <v>-0.24100094785897594</v>
      </c>
      <c r="N81" s="10">
        <f t="shared" si="14"/>
        <v>0.8399593649746513</v>
      </c>
      <c r="P81" s="8">
        <f t="shared" si="20"/>
        <v>61.019248548899164</v>
      </c>
      <c r="Q81" s="10">
        <f t="shared" si="23"/>
        <v>0.7521830507537274</v>
      </c>
      <c r="R81" s="10">
        <f t="shared" si="24"/>
        <v>0.7521830507537274</v>
      </c>
      <c r="S81" s="10">
        <f t="shared" si="21"/>
        <v>1</v>
      </c>
      <c r="T81" s="8">
        <f t="shared" si="15"/>
        <v>0.9205363789664034</v>
      </c>
      <c r="U81" s="8">
        <f t="shared" si="16"/>
        <v>0.9205363789664034</v>
      </c>
    </row>
    <row r="82" spans="1:21" ht="13.5">
      <c r="A82">
        <v>78</v>
      </c>
      <c r="B82" s="8">
        <f t="shared" si="13"/>
        <v>62.9371034904521</v>
      </c>
      <c r="D82" s="9">
        <f t="shared" si="17"/>
        <v>59.66848984509651</v>
      </c>
      <c r="G82" s="8">
        <f t="shared" si="22"/>
        <v>52.16949371632674</v>
      </c>
      <c r="H82" s="8">
        <f t="shared" si="18"/>
        <v>53.24625469373928</v>
      </c>
      <c r="I82" s="8">
        <f t="shared" si="19"/>
        <v>-0.13332485011772216</v>
      </c>
      <c r="N82" s="10">
        <f t="shared" si="14"/>
        <v>0.8526166824879442</v>
      </c>
      <c r="P82" s="8">
        <f t="shared" si="20"/>
        <v>61.93978492786557</v>
      </c>
      <c r="Q82" s="10">
        <f t="shared" si="23"/>
        <v>0.8361561163575715</v>
      </c>
      <c r="R82" s="10">
        <f t="shared" si="24"/>
        <v>0.8361561163575715</v>
      </c>
      <c r="S82" s="10">
        <f t="shared" si="21"/>
        <v>1</v>
      </c>
      <c r="T82" s="8">
        <f t="shared" si="15"/>
        <v>0.9973185625865355</v>
      </c>
      <c r="U82" s="8">
        <f t="shared" si="16"/>
        <v>0.9973185625865355</v>
      </c>
    </row>
    <row r="83" spans="1:21" ht="13.5">
      <c r="A83">
        <v>79</v>
      </c>
      <c r="B83" s="8">
        <f t="shared" si="13"/>
        <v>64.00683259082005</v>
      </c>
      <c r="D83" s="9">
        <f t="shared" si="17"/>
        <v>60.32221257416763</v>
      </c>
      <c r="G83" s="8">
        <f t="shared" si="22"/>
        <v>53.11292984362156</v>
      </c>
      <c r="H83" s="8">
        <f t="shared" si="18"/>
        <v>54.20232011834141</v>
      </c>
      <c r="I83" s="8">
        <f t="shared" si="19"/>
        <v>-0.024385822645736938</v>
      </c>
      <c r="N83" s="10">
        <f t="shared" si="14"/>
        <v>0.866192987376375</v>
      </c>
      <c r="P83" s="8">
        <f t="shared" si="20"/>
        <v>62.9371034904521</v>
      </c>
      <c r="Q83" s="10">
        <f t="shared" si="23"/>
        <v>0.916542703360679</v>
      </c>
      <c r="R83" s="10">
        <f t="shared" si="24"/>
        <v>0.916542703360679</v>
      </c>
      <c r="S83" s="10">
        <f t="shared" si="21"/>
        <v>1</v>
      </c>
      <c r="T83" s="8">
        <f t="shared" si="15"/>
        <v>1.069729100367951</v>
      </c>
      <c r="U83" s="8">
        <f t="shared" si="16"/>
        <v>1.069729100367951</v>
      </c>
    </row>
    <row r="84" spans="1:21" ht="13.5">
      <c r="A84">
        <v>80</v>
      </c>
      <c r="B84" s="8">
        <f t="shared" si="13"/>
        <v>65.1442478062692</v>
      </c>
      <c r="D84" s="9">
        <f t="shared" si="17"/>
        <v>61.059136577498116</v>
      </c>
      <c r="G84" s="8">
        <f t="shared" si="22"/>
        <v>54.17793429569568</v>
      </c>
      <c r="H84" s="8">
        <f t="shared" si="18"/>
        <v>55.27456564675303</v>
      </c>
      <c r="I84" s="8">
        <f t="shared" si="19"/>
        <v>0.08527731245999884</v>
      </c>
      <c r="N84" s="10">
        <f t="shared" si="14"/>
        <v>0.8806283203446624</v>
      </c>
      <c r="P84" s="8">
        <f t="shared" si="20"/>
        <v>64.00683259082005</v>
      </c>
      <c r="Q84" s="10">
        <f t="shared" si="23"/>
        <v>0.9929511763915955</v>
      </c>
      <c r="R84" s="10">
        <f t="shared" si="24"/>
        <v>0.9929511763915955</v>
      </c>
      <c r="S84" s="10">
        <f t="shared" si="21"/>
        <v>1</v>
      </c>
      <c r="T84" s="8">
        <f t="shared" si="15"/>
        <v>1.1374152154491526</v>
      </c>
      <c r="U84" s="8">
        <f t="shared" si="16"/>
        <v>1.1374152154491526</v>
      </c>
    </row>
    <row r="85" spans="1:21" ht="13.5">
      <c r="A85">
        <v>81</v>
      </c>
      <c r="B85" s="8">
        <f t="shared" si="13"/>
        <v>66.34429495415053</v>
      </c>
      <c r="D85" s="9">
        <f t="shared" si="17"/>
        <v>61.87615882325234</v>
      </c>
      <c r="G85" s="8">
        <f t="shared" si="22"/>
        <v>55.35984295921303</v>
      </c>
      <c r="H85" s="8">
        <f t="shared" si="18"/>
        <v>56.458288158706786</v>
      </c>
      <c r="I85" s="8">
        <f t="shared" si="19"/>
        <v>0.1951218324093743</v>
      </c>
      <c r="N85" s="10">
        <f t="shared" si="14"/>
        <v>0.8958585369990701</v>
      </c>
      <c r="P85" s="8">
        <f t="shared" si="20"/>
        <v>65.1442478062692</v>
      </c>
      <c r="Q85" s="10">
        <f t="shared" si="23"/>
        <v>1.0650092810502727</v>
      </c>
      <c r="R85" s="10">
        <f t="shared" si="24"/>
        <v>1.0650092810502727</v>
      </c>
      <c r="S85" s="10">
        <f t="shared" si="21"/>
        <v>1</v>
      </c>
      <c r="T85" s="8">
        <f t="shared" si="15"/>
        <v>1.200047147881321</v>
      </c>
      <c r="U85" s="8">
        <f t="shared" si="16"/>
        <v>1.200047147881321</v>
      </c>
    </row>
    <row r="86" spans="1:21" ht="13.5">
      <c r="A86">
        <v>82</v>
      </c>
      <c r="B86" s="8">
        <f t="shared" si="13"/>
        <v>67.60161471533588</v>
      </c>
      <c r="D86" s="9">
        <f t="shared" si="17"/>
        <v>62.76978604943198</v>
      </c>
      <c r="G86" s="8">
        <f t="shared" si="22"/>
        <v>56.65340999111616</v>
      </c>
      <c r="H86" s="8">
        <f t="shared" si="18"/>
        <v>57.748230463538135</v>
      </c>
      <c r="I86" s="8">
        <f t="shared" si="19"/>
        <v>0.3046038796515718</v>
      </c>
      <c r="N86" s="10">
        <f t="shared" si="14"/>
        <v>0.9118156203524442</v>
      </c>
      <c r="P86" s="8">
        <f t="shared" si="20"/>
        <v>66.34429495415053</v>
      </c>
      <c r="Q86" s="10">
        <f t="shared" si="23"/>
        <v>1.1323659574940634</v>
      </c>
      <c r="R86" s="10">
        <f t="shared" si="24"/>
        <v>1.1323659574940634</v>
      </c>
      <c r="S86" s="10">
        <f t="shared" si="21"/>
        <v>1</v>
      </c>
      <c r="T86" s="8">
        <f t="shared" si="15"/>
        <v>1.2573197611853573</v>
      </c>
      <c r="U86" s="8">
        <f t="shared" si="16"/>
        <v>1.2573197611853573</v>
      </c>
    </row>
    <row r="87" spans="1:21" ht="13.5">
      <c r="A87">
        <v>83</v>
      </c>
      <c r="B87" s="8">
        <f t="shared" si="13"/>
        <v>68.91056874428219</v>
      </c>
      <c r="D87" s="9">
        <f t="shared" si="17"/>
        <v>63.736151782612765</v>
      </c>
      <c r="G87" s="8">
        <f t="shared" si="22"/>
        <v>58.05283434318971</v>
      </c>
      <c r="H87" s="8">
        <f t="shared" si="18"/>
        <v>59.13860778329895</v>
      </c>
      <c r="I87" s="8">
        <f t="shared" si="19"/>
        <v>0.41318122366249627</v>
      </c>
      <c r="N87" s="10">
        <f t="shared" si="14"/>
        <v>0.9284280121961384</v>
      </c>
      <c r="P87" s="8">
        <f t="shared" si="20"/>
        <v>67.60161471533588</v>
      </c>
      <c r="Q87" s="10">
        <f t="shared" si="23"/>
        <v>1.194693050766017</v>
      </c>
      <c r="R87" s="10">
        <f t="shared" si="24"/>
        <v>1.194693050766017</v>
      </c>
      <c r="S87" s="10">
        <f t="shared" si="21"/>
        <v>1</v>
      </c>
      <c r="T87" s="8">
        <f t="shared" si="15"/>
        <v>1.308954028946303</v>
      </c>
      <c r="U87" s="8">
        <f t="shared" si="16"/>
        <v>1.308954028946303</v>
      </c>
    </row>
    <row r="88" spans="1:21" ht="13.5">
      <c r="A88">
        <v>84</v>
      </c>
      <c r="B88" s="8">
        <f t="shared" si="13"/>
        <v>70.265267138484</v>
      </c>
      <c r="D88" s="9">
        <f t="shared" si="17"/>
        <v>64.77103517494666</v>
      </c>
      <c r="G88" s="8">
        <f t="shared" si="22"/>
        <v>59.55178900696145</v>
      </c>
      <c r="H88" s="8">
        <f t="shared" si="18"/>
        <v>60.6231368201137</v>
      </c>
      <c r="I88" s="8">
        <f t="shared" si="19"/>
        <v>0.5203160049777216</v>
      </c>
      <c r="N88" s="10">
        <f t="shared" si="14"/>
        <v>0.9456209617244116</v>
      </c>
      <c r="P88" s="8">
        <f t="shared" si="20"/>
        <v>68.91056874428219</v>
      </c>
      <c r="Q88" s="10">
        <f t="shared" si="23"/>
        <v>1.2516869095327905</v>
      </c>
      <c r="R88" s="10">
        <f t="shared" si="24"/>
        <v>1.2516869095327905</v>
      </c>
      <c r="S88" s="10">
        <f t="shared" si="21"/>
        <v>1</v>
      </c>
      <c r="T88" s="8">
        <f t="shared" si="15"/>
        <v>1.3546983942018187</v>
      </c>
      <c r="U88" s="8">
        <f t="shared" si="16"/>
        <v>1.3546983942018187</v>
      </c>
    </row>
    <row r="89" spans="1:21" ht="13.5">
      <c r="A89">
        <v>85</v>
      </c>
      <c r="B89" s="8">
        <f t="shared" si="13"/>
        <v>71.65959713348663</v>
      </c>
      <c r="D89" s="9">
        <f t="shared" si="17"/>
        <v>65.86988156765413</v>
      </c>
      <c r="G89" s="8">
        <f t="shared" si="22"/>
        <v>61.14345282509142</v>
      </c>
      <c r="H89" s="8">
        <f t="shared" si="18"/>
        <v>62.195067255930944</v>
      </c>
      <c r="I89" s="8">
        <f t="shared" si="19"/>
        <v>0.6254774480616738</v>
      </c>
      <c r="N89" s="10">
        <f t="shared" si="14"/>
        <v>0.9633168897128419</v>
      </c>
      <c r="P89" s="8">
        <f t="shared" si="20"/>
        <v>70.265267138484</v>
      </c>
      <c r="Q89" s="10">
        <f t="shared" si="23"/>
        <v>1.3030698654434842</v>
      </c>
      <c r="R89" s="10">
        <f t="shared" si="24"/>
        <v>1.3030698654434842</v>
      </c>
      <c r="S89" s="10">
        <f t="shared" si="21"/>
        <v>1</v>
      </c>
      <c r="T89" s="8">
        <f t="shared" si="15"/>
        <v>1.3943299950026216</v>
      </c>
      <c r="U89" s="8">
        <f t="shared" si="16"/>
        <v>1.3943299950026216</v>
      </c>
    </row>
    <row r="90" spans="1:21" ht="13.5">
      <c r="A90">
        <v>86</v>
      </c>
      <c r="B90" s="8">
        <f t="shared" si="13"/>
        <v>73.08725288366</v>
      </c>
      <c r="D90" s="9">
        <f t="shared" si="17"/>
        <v>67.02782468082063</v>
      </c>
      <c r="G90" s="8">
        <f t="shared" si="22"/>
        <v>62.82054470399262</v>
      </c>
      <c r="H90" s="8">
        <f t="shared" si="18"/>
        <v>63.847215521959356</v>
      </c>
      <c r="I90" s="8">
        <f t="shared" si="19"/>
        <v>0.7281445298583478</v>
      </c>
      <c r="N90" s="10">
        <f t="shared" si="14"/>
        <v>0.981435766476509</v>
      </c>
      <c r="P90" s="8">
        <f t="shared" si="20"/>
        <v>71.65959713348663</v>
      </c>
      <c r="Q90" s="10">
        <f t="shared" si="23"/>
        <v>1.3485915859018944</v>
      </c>
      <c r="R90" s="10">
        <f t="shared" si="24"/>
        <v>1.3485915859018944</v>
      </c>
      <c r="S90" s="10">
        <f t="shared" si="21"/>
        <v>1</v>
      </c>
      <c r="T90" s="8">
        <f t="shared" si="15"/>
        <v>1.427655750173372</v>
      </c>
      <c r="U90" s="8">
        <f t="shared" si="16"/>
        <v>1.427655750173372</v>
      </c>
    </row>
    <row r="91" spans="1:21" ht="13.5">
      <c r="A91">
        <v>87</v>
      </c>
      <c r="B91" s="8">
        <f t="shared" si="13"/>
        <v>74.54176618364481</v>
      </c>
      <c r="D91" s="9">
        <f t="shared" si="17"/>
        <v>68.2397103213885</v>
      </c>
      <c r="G91" s="8">
        <f t="shared" si="22"/>
        <v>64.57536005181771</v>
      </c>
      <c r="H91" s="8">
        <f t="shared" si="18"/>
        <v>65.57200066500042</v>
      </c>
      <c r="I91" s="8">
        <f t="shared" si="19"/>
        <v>0.8278085911766191</v>
      </c>
      <c r="N91" s="10">
        <f t="shared" si="14"/>
        <v>0.9998955017665738</v>
      </c>
      <c r="P91" s="8">
        <f t="shared" si="20"/>
        <v>73.08725288366</v>
      </c>
      <c r="Q91" s="10">
        <f t="shared" si="23"/>
        <v>1.3880302936617852</v>
      </c>
      <c r="R91" s="10">
        <f t="shared" si="24"/>
        <v>1.3880302936617852</v>
      </c>
      <c r="S91" s="10">
        <f t="shared" si="21"/>
        <v>1</v>
      </c>
      <c r="T91" s="8">
        <f t="shared" si="15"/>
        <v>1.4545132999848107</v>
      </c>
      <c r="U91" s="8">
        <f t="shared" si="16"/>
        <v>1.4545132999848107</v>
      </c>
    </row>
    <row r="92" spans="1:21" ht="13.5">
      <c r="A92">
        <v>88</v>
      </c>
      <c r="B92" s="8">
        <f t="shared" si="13"/>
        <v>76.01653798079867</v>
      </c>
      <c r="D92" s="9">
        <f t="shared" si="17"/>
        <v>69.50012149383977</v>
      </c>
      <c r="G92" s="8">
        <f t="shared" si="22"/>
        <v>66.39980925617704</v>
      </c>
      <c r="H92" s="8">
        <f t="shared" si="18"/>
        <v>67.36148212863921</v>
      </c>
      <c r="I92" s="8">
        <f t="shared" si="19"/>
        <v>0.9239758784228366</v>
      </c>
      <c r="N92" s="10">
        <f t="shared" si="14"/>
        <v>1.018612344705719</v>
      </c>
      <c r="P92" s="8">
        <f t="shared" si="20"/>
        <v>74.54176618364481</v>
      </c>
      <c r="Q92" s="10">
        <f t="shared" si="23"/>
        <v>1.4211938473032972</v>
      </c>
      <c r="R92" s="10">
        <f t="shared" si="24"/>
        <v>1.4211938473032972</v>
      </c>
      <c r="S92" s="10">
        <f t="shared" si="21"/>
        <v>1</v>
      </c>
      <c r="T92" s="8">
        <f t="shared" si="15"/>
        <v>1.4747717971538634</v>
      </c>
      <c r="U92" s="8">
        <f t="shared" si="16"/>
        <v>1.4747717971538634</v>
      </c>
    </row>
    <row r="93" spans="1:21" ht="13.5">
      <c r="A93">
        <v>89</v>
      </c>
      <c r="B93" s="8">
        <f t="shared" si="13"/>
        <v>77.50487052511751</v>
      </c>
      <c r="D93" s="9">
        <f t="shared" si="17"/>
        <v>70.80340479123156</v>
      </c>
      <c r="G93" s="8">
        <f t="shared" si="22"/>
        <v>68.28545800706205</v>
      </c>
      <c r="H93" s="8">
        <f t="shared" si="18"/>
        <v>69.2073992588676</v>
      </c>
      <c r="I93" s="8">
        <f t="shared" si="19"/>
        <v>1.0161700036033916</v>
      </c>
      <c r="N93" s="10">
        <f t="shared" si="14"/>
        <v>1.0375012918140065</v>
      </c>
      <c r="P93" s="8">
        <f t="shared" si="20"/>
        <v>76.01653798079867</v>
      </c>
      <c r="Q93" s="10">
        <f t="shared" si="23"/>
        <v>1.4479206773267008</v>
      </c>
      <c r="R93" s="10">
        <f t="shared" si="24"/>
        <v>1.4479206773267008</v>
      </c>
      <c r="S93" s="10">
        <f t="shared" si="21"/>
        <v>1</v>
      </c>
      <c r="T93" s="8">
        <f t="shared" si="15"/>
        <v>1.4883325443188369</v>
      </c>
      <c r="U93" s="8">
        <f t="shared" si="16"/>
        <v>1.4883325443188369</v>
      </c>
    </row>
    <row r="94" spans="1:21" ht="13.5">
      <c r="A94">
        <v>90</v>
      </c>
      <c r="B94" s="8">
        <f t="shared" si="13"/>
        <v>79</v>
      </c>
      <c r="D94" s="9">
        <f t="shared" si="17"/>
        <v>72.14369793800876</v>
      </c>
      <c r="G94" s="8">
        <f t="shared" si="22"/>
        <v>70.22356926247099</v>
      </c>
      <c r="H94" s="8">
        <f t="shared" si="18"/>
        <v>71.1012123362239</v>
      </c>
      <c r="I94" s="8">
        <f t="shared" si="19"/>
        <v>1.1039343109786823</v>
      </c>
      <c r="L94" s="8">
        <f>AVERAGE(B5:B94)</f>
        <v>74.54999999999998</v>
      </c>
      <c r="M94" s="8">
        <f>(AVERAGE(B95:B184)-AVERAGE(B5:B94))/90</f>
        <v>0.1</v>
      </c>
      <c r="N94" s="10">
        <f aca="true" t="shared" si="25" ref="N94:N157">(B5/$L$94+B95/AVERAGE($B$95:$B$184))/2</f>
        <v>0.9612295733289766</v>
      </c>
      <c r="P94" s="8">
        <f t="shared" si="20"/>
        <v>77.50487052511751</v>
      </c>
      <c r="Q94" s="10">
        <f t="shared" si="23"/>
        <v>1.4680805733026745</v>
      </c>
      <c r="R94" s="10">
        <f t="shared" si="24"/>
        <v>1.4680805733026745</v>
      </c>
      <c r="S94" s="10">
        <f t="shared" si="21"/>
        <v>1</v>
      </c>
      <c r="T94" s="8">
        <f t="shared" si="15"/>
        <v>1.4951294748824893</v>
      </c>
      <c r="U94" s="8">
        <f t="shared" si="16"/>
        <v>1.4951294748824893</v>
      </c>
    </row>
    <row r="95" spans="1:21" ht="13.5">
      <c r="A95">
        <v>91</v>
      </c>
      <c r="B95" s="8">
        <f t="shared" si="13"/>
        <v>80.4951294748825</v>
      </c>
      <c r="D95" s="9">
        <f t="shared" si="17"/>
        <v>73.51495835040701</v>
      </c>
      <c r="G95" s="8">
        <f t="shared" si="22"/>
        <v>72.20514664720258</v>
      </c>
      <c r="H95" s="8">
        <f t="shared" si="18"/>
        <v>73.03414492997058</v>
      </c>
      <c r="I95" s="8">
        <f t="shared" si="19"/>
        <v>1.1868341392554826</v>
      </c>
      <c r="K95" s="8">
        <f aca="true" t="shared" si="26" ref="K95:K158">(L94+M94)*N5</f>
        <v>71.75578764900808</v>
      </c>
      <c r="L95" s="8">
        <f aca="true" t="shared" si="27" ref="L95:L158">$L$1*B95/N5+(1-$L$1)*(L94+M94)</f>
        <v>75.55918361943523</v>
      </c>
      <c r="M95" s="8">
        <f aca="true" t="shared" si="28" ref="M95:M158">$L$2*(L95-L94)+(1-$L$2)*M94</f>
        <v>0.19091836194352485</v>
      </c>
      <c r="N95" s="10">
        <f t="shared" si="25"/>
        <v>0.9801185204372638</v>
      </c>
      <c r="P95" s="8">
        <f t="shared" si="20"/>
        <v>79</v>
      </c>
      <c r="Q95" s="10">
        <f t="shared" si="23"/>
        <v>1.4815753182445008</v>
      </c>
      <c r="R95" s="10">
        <f t="shared" si="24"/>
        <v>1.4815753182445008</v>
      </c>
      <c r="S95" s="10">
        <f t="shared" si="21"/>
        <v>1</v>
      </c>
      <c r="T95" s="8">
        <f t="shared" si="15"/>
        <v>1.4951294748825035</v>
      </c>
      <c r="U95" s="8">
        <f t="shared" si="16"/>
        <v>1.4951294748825035</v>
      </c>
    </row>
    <row r="96" spans="1:21" ht="13.5">
      <c r="A96">
        <v>92</v>
      </c>
      <c r="B96" s="8">
        <f t="shared" si="13"/>
        <v>81.9834620192013</v>
      </c>
      <c r="D96" s="9">
        <f t="shared" si="17"/>
        <v>74.91099257530212</v>
      </c>
      <c r="G96" s="8">
        <f t="shared" si="22"/>
        <v>74.22097906922606</v>
      </c>
      <c r="H96" s="8">
        <f t="shared" si="18"/>
        <v>74.99722736422359</v>
      </c>
      <c r="I96" s="8">
        <f t="shared" si="19"/>
        <v>1.2644589687552354</v>
      </c>
      <c r="K96" s="8">
        <f t="shared" si="26"/>
        <v>74.2440778769608</v>
      </c>
      <c r="L96" s="8">
        <f t="shared" si="27"/>
        <v>76.53973955896353</v>
      </c>
      <c r="M96" s="8">
        <f t="shared" si="28"/>
        <v>0.2698821197020025</v>
      </c>
      <c r="N96" s="10">
        <f t="shared" si="25"/>
        <v>0.9988353633764089</v>
      </c>
      <c r="P96" s="8">
        <f t="shared" si="20"/>
        <v>80.4951294748825</v>
      </c>
      <c r="Q96" s="10">
        <f t="shared" si="23"/>
        <v>1.4883391671112975</v>
      </c>
      <c r="R96" s="10">
        <f t="shared" si="24"/>
        <v>1.4883391671112975</v>
      </c>
      <c r="S96" s="10">
        <f t="shared" si="21"/>
        <v>1</v>
      </c>
      <c r="T96" s="8">
        <f t="shared" si="15"/>
        <v>1.4883325443187942</v>
      </c>
      <c r="U96" s="8">
        <f t="shared" si="16"/>
        <v>1.4883325443187942</v>
      </c>
    </row>
    <row r="97" spans="1:21" ht="13.5">
      <c r="A97">
        <v>93</v>
      </c>
      <c r="B97" s="8">
        <f t="shared" si="13"/>
        <v>83.45823381635516</v>
      </c>
      <c r="D97" s="9">
        <f t="shared" si="17"/>
        <v>76.32548646408196</v>
      </c>
      <c r="G97" s="8">
        <f t="shared" si="22"/>
        <v>76.26168633297883</v>
      </c>
      <c r="H97" s="8">
        <f t="shared" si="18"/>
        <v>76.98134108131646</v>
      </c>
      <c r="I97" s="8">
        <f t="shared" si="19"/>
        <v>1.3364244435889987</v>
      </c>
      <c r="K97" s="8">
        <f t="shared" si="26"/>
        <v>76.72016638021438</v>
      </c>
      <c r="L97" s="8">
        <f t="shared" si="27"/>
        <v>77.48421407729305</v>
      </c>
      <c r="M97" s="8">
        <f t="shared" si="28"/>
        <v>0.33734135956475364</v>
      </c>
      <c r="N97" s="10">
        <f t="shared" si="25"/>
        <v>1.0172950986664735</v>
      </c>
      <c r="P97" s="8">
        <f t="shared" si="20"/>
        <v>81.9834620192013</v>
      </c>
      <c r="Q97" s="10">
        <f t="shared" si="23"/>
        <v>1.4883391671112975</v>
      </c>
      <c r="R97" s="10">
        <f t="shared" si="24"/>
        <v>1.4883391671112975</v>
      </c>
      <c r="S97" s="10">
        <f t="shared" si="21"/>
        <v>1</v>
      </c>
      <c r="T97" s="8">
        <f t="shared" si="15"/>
        <v>1.4747717971538634</v>
      </c>
      <c r="U97" s="8">
        <f t="shared" si="16"/>
        <v>1.4747717971538634</v>
      </c>
    </row>
    <row r="98" spans="1:21" ht="13.5">
      <c r="A98">
        <v>94</v>
      </c>
      <c r="B98" s="8">
        <f t="shared" si="13"/>
        <v>84.91274711633999</v>
      </c>
      <c r="D98" s="9">
        <f t="shared" si="17"/>
        <v>77.75203593453661</v>
      </c>
      <c r="G98" s="8">
        <f t="shared" si="22"/>
        <v>78.31776552490545</v>
      </c>
      <c r="H98" s="8">
        <f t="shared" si="18"/>
        <v>78.97726368404892</v>
      </c>
      <c r="I98" s="8">
        <f t="shared" si="19"/>
        <v>1.402374259503345</v>
      </c>
      <c r="K98" s="8">
        <f t="shared" si="26"/>
        <v>79.1674869165167</v>
      </c>
      <c r="L98" s="8">
        <f t="shared" si="27"/>
        <v>78.38631390343791</v>
      </c>
      <c r="M98" s="8">
        <f t="shared" si="28"/>
        <v>0.39381720622276456</v>
      </c>
      <c r="N98" s="10">
        <f t="shared" si="25"/>
        <v>1.0354139754301404</v>
      </c>
      <c r="P98" s="8">
        <f t="shared" si="20"/>
        <v>83.45823381635516</v>
      </c>
      <c r="Q98" s="10">
        <f t="shared" si="23"/>
        <v>1.481575318244495</v>
      </c>
      <c r="R98" s="10">
        <f t="shared" si="24"/>
        <v>1.481575318244495</v>
      </c>
      <c r="S98" s="10">
        <f t="shared" si="21"/>
        <v>1</v>
      </c>
      <c r="T98" s="8">
        <f t="shared" si="15"/>
        <v>1.454513299984825</v>
      </c>
      <c r="U98" s="8">
        <f t="shared" si="16"/>
        <v>1.454513299984825</v>
      </c>
    </row>
    <row r="99" spans="1:21" ht="13.5">
      <c r="A99">
        <v>95</v>
      </c>
      <c r="B99" s="8">
        <f t="shared" si="13"/>
        <v>86.34040286651337</v>
      </c>
      <c r="D99" s="9">
        <f t="shared" si="17"/>
        <v>79.18417817089728</v>
      </c>
      <c r="G99" s="8">
        <f t="shared" si="22"/>
        <v>80.37963794355227</v>
      </c>
      <c r="H99" s="8">
        <f t="shared" si="18"/>
        <v>80.97571443584839</v>
      </c>
      <c r="I99" s="8">
        <f t="shared" si="19"/>
        <v>1.4619819087329573</v>
      </c>
      <c r="K99" s="8">
        <f t="shared" si="26"/>
        <v>81.57004873716143</v>
      </c>
      <c r="L99" s="8">
        <f t="shared" si="27"/>
        <v>79.2408506134099</v>
      </c>
      <c r="M99" s="8">
        <f t="shared" si="28"/>
        <v>0.4398891565976876</v>
      </c>
      <c r="N99" s="10">
        <f t="shared" si="25"/>
        <v>1.053109903418571</v>
      </c>
      <c r="P99" s="8">
        <f t="shared" si="20"/>
        <v>84.91274711633999</v>
      </c>
      <c r="Q99" s="10">
        <f t="shared" si="23"/>
        <v>1.4680805733026745</v>
      </c>
      <c r="R99" s="10">
        <f t="shared" si="24"/>
        <v>1.4680805733026745</v>
      </c>
      <c r="S99" s="10">
        <f t="shared" si="21"/>
        <v>1</v>
      </c>
      <c r="T99" s="8">
        <f t="shared" si="15"/>
        <v>1.4276557501733862</v>
      </c>
      <c r="U99" s="8">
        <f t="shared" si="16"/>
        <v>1.4276557501733862</v>
      </c>
    </row>
    <row r="100" spans="1:21" ht="13.5">
      <c r="A100">
        <v>96</v>
      </c>
      <c r="B100" s="8">
        <f t="shared" si="13"/>
        <v>87.734732861516</v>
      </c>
      <c r="D100" s="9">
        <f t="shared" si="17"/>
        <v>80.61542311002052</v>
      </c>
      <c r="G100" s="8">
        <f t="shared" si="22"/>
        <v>82.43769634458134</v>
      </c>
      <c r="H100" s="8">
        <f t="shared" si="18"/>
        <v>82.9673999962748</v>
      </c>
      <c r="I100" s="8">
        <f t="shared" si="19"/>
        <v>1.5149522739023036</v>
      </c>
      <c r="K100" s="8">
        <f t="shared" si="26"/>
        <v>83.91257616351298</v>
      </c>
      <c r="L100" s="8">
        <f t="shared" si="27"/>
        <v>80.04367973340511</v>
      </c>
      <c r="M100" s="8">
        <f t="shared" si="28"/>
        <v>0.4761831529374398</v>
      </c>
      <c r="N100" s="10">
        <f t="shared" si="25"/>
        <v>1.0703028529468446</v>
      </c>
      <c r="P100" s="8">
        <f t="shared" si="20"/>
        <v>86.34040286651337</v>
      </c>
      <c r="Q100" s="10">
        <f t="shared" si="23"/>
        <v>1.4479206773266982</v>
      </c>
      <c r="R100" s="10">
        <f t="shared" si="24"/>
        <v>1.4479206773266982</v>
      </c>
      <c r="S100" s="10">
        <f t="shared" si="21"/>
        <v>1</v>
      </c>
      <c r="T100" s="8">
        <f t="shared" si="15"/>
        <v>1.3943299950026216</v>
      </c>
      <c r="U100" s="8">
        <f t="shared" si="16"/>
        <v>1.3943299950026216</v>
      </c>
    </row>
    <row r="101" spans="1:21" ht="13.5">
      <c r="A101">
        <v>97</v>
      </c>
      <c r="B101" s="8">
        <f t="shared" si="13"/>
        <v>89.08943125571781</v>
      </c>
      <c r="D101" s="9">
        <f t="shared" si="17"/>
        <v>82.03928506031961</v>
      </c>
      <c r="G101" s="8">
        <f t="shared" si="22"/>
        <v>84.48235227017712</v>
      </c>
      <c r="H101" s="8">
        <f t="shared" si="18"/>
        <v>84.9430601687312</v>
      </c>
      <c r="I101" s="8">
        <f t="shared" si="19"/>
        <v>1.5610230637577118</v>
      </c>
      <c r="K101" s="8">
        <f t="shared" si="26"/>
        <v>86.18063896614117</v>
      </c>
      <c r="L101" s="8">
        <f t="shared" si="27"/>
        <v>80.79163571041454</v>
      </c>
      <c r="M101" s="8">
        <f t="shared" si="28"/>
        <v>0.5033604353446384</v>
      </c>
      <c r="N101" s="10">
        <f t="shared" si="25"/>
        <v>1.0869152447905381</v>
      </c>
      <c r="P101" s="8">
        <f t="shared" si="20"/>
        <v>87.734732861516</v>
      </c>
      <c r="Q101" s="10">
        <f t="shared" si="23"/>
        <v>1.421193847303303</v>
      </c>
      <c r="R101" s="10">
        <f t="shared" si="24"/>
        <v>1.421193847303303</v>
      </c>
      <c r="S101" s="10">
        <f t="shared" si="21"/>
        <v>1</v>
      </c>
      <c r="T101" s="8">
        <f t="shared" si="15"/>
        <v>1.3546983942018187</v>
      </c>
      <c r="U101" s="8">
        <f t="shared" si="16"/>
        <v>1.3546983942018187</v>
      </c>
    </row>
    <row r="102" spans="1:21" ht="13.5">
      <c r="A102">
        <v>98</v>
      </c>
      <c r="B102" s="8">
        <f t="shared" si="13"/>
        <v>90.39838528466409</v>
      </c>
      <c r="D102" s="9">
        <f t="shared" si="17"/>
        <v>83.44931429939926</v>
      </c>
      <c r="G102" s="8">
        <f t="shared" si="22"/>
        <v>86.50408323248891</v>
      </c>
      <c r="H102" s="8">
        <f t="shared" si="18"/>
        <v>86.89351343770643</v>
      </c>
      <c r="I102" s="8">
        <f t="shared" si="19"/>
        <v>1.5999660842794645</v>
      </c>
      <c r="K102" s="8">
        <f t="shared" si="26"/>
        <v>88.36077063601368</v>
      </c>
      <c r="L102" s="8">
        <f t="shared" si="27"/>
        <v>81.48246381248079</v>
      </c>
      <c r="M102" s="8">
        <f t="shared" si="28"/>
        <v>0.5221072020167994</v>
      </c>
      <c r="N102" s="10">
        <f t="shared" si="25"/>
        <v>1.1028723281439128</v>
      </c>
      <c r="P102" s="8">
        <f t="shared" si="20"/>
        <v>89.08943125571781</v>
      </c>
      <c r="Q102" s="10">
        <f t="shared" si="23"/>
        <v>1.3880302936617852</v>
      </c>
      <c r="R102" s="10">
        <f t="shared" si="24"/>
        <v>1.3880302936617852</v>
      </c>
      <c r="S102" s="10">
        <f t="shared" si="21"/>
        <v>1</v>
      </c>
      <c r="T102" s="8">
        <f t="shared" si="15"/>
        <v>1.3089540289462747</v>
      </c>
      <c r="U102" s="8">
        <f t="shared" si="16"/>
        <v>1.3089540289462747</v>
      </c>
    </row>
    <row r="103" spans="1:21" ht="13.5">
      <c r="A103">
        <v>99</v>
      </c>
      <c r="B103" s="8">
        <f t="shared" si="13"/>
        <v>91.65570504584947</v>
      </c>
      <c r="D103" s="9">
        <f t="shared" si="17"/>
        <v>84.83912849645223</v>
      </c>
      <c r="G103" s="8">
        <f t="shared" si="22"/>
        <v>88.49347952198589</v>
      </c>
      <c r="H103" s="8">
        <f t="shared" si="18"/>
        <v>88.80970207437225</v>
      </c>
      <c r="I103" s="8">
        <f t="shared" si="19"/>
        <v>1.6315883395181003</v>
      </c>
      <c r="K103" s="8">
        <f t="shared" si="26"/>
        <v>90.44057215320178</v>
      </c>
      <c r="L103" s="8">
        <f t="shared" si="27"/>
        <v>82.11474994107313</v>
      </c>
      <c r="M103" s="8">
        <f t="shared" si="28"/>
        <v>0.5331250946743535</v>
      </c>
      <c r="N103" s="10">
        <f t="shared" si="25"/>
        <v>1.1181025447983202</v>
      </c>
      <c r="P103" s="8">
        <f t="shared" si="20"/>
        <v>90.39838528466409</v>
      </c>
      <c r="Q103" s="10">
        <f t="shared" si="23"/>
        <v>1.3485915859018973</v>
      </c>
      <c r="R103" s="10">
        <f t="shared" si="24"/>
        <v>1.3485915859018973</v>
      </c>
      <c r="S103" s="10">
        <f t="shared" si="21"/>
        <v>1</v>
      </c>
      <c r="T103" s="8">
        <f t="shared" si="15"/>
        <v>1.2573197611853857</v>
      </c>
      <c r="U103" s="8">
        <f t="shared" si="16"/>
        <v>1.2573197611853857</v>
      </c>
    </row>
    <row r="104" spans="1:21" ht="13.5">
      <c r="A104">
        <v>100</v>
      </c>
      <c r="B104" s="8">
        <f t="shared" si="13"/>
        <v>92.85575219373078</v>
      </c>
      <c r="D104" s="9">
        <f t="shared" si="17"/>
        <v>86.20244380633169</v>
      </c>
      <c r="G104" s="8">
        <f t="shared" si="22"/>
        <v>90.44129041389036</v>
      </c>
      <c r="H104" s="8">
        <f t="shared" si="18"/>
        <v>90.6827365918744</v>
      </c>
      <c r="I104" s="8">
        <f t="shared" si="19"/>
        <v>1.6557329573165052</v>
      </c>
      <c r="K104" s="8">
        <f t="shared" si="26"/>
        <v>92.4087993996428</v>
      </c>
      <c r="L104" s="8">
        <f t="shared" si="27"/>
        <v>82.68784925780494</v>
      </c>
      <c r="M104" s="8">
        <f t="shared" si="28"/>
        <v>0.5371225168800995</v>
      </c>
      <c r="N104" s="10">
        <f t="shared" si="25"/>
        <v>1.1325378777666075</v>
      </c>
      <c r="P104" s="8">
        <f t="shared" si="20"/>
        <v>91.65570504584947</v>
      </c>
      <c r="Q104" s="10">
        <f t="shared" si="23"/>
        <v>1.3030698654434816</v>
      </c>
      <c r="R104" s="10">
        <f t="shared" si="24"/>
        <v>1.3030698654434816</v>
      </c>
      <c r="S104" s="10">
        <f t="shared" si="21"/>
        <v>1</v>
      </c>
      <c r="T104" s="8">
        <f t="shared" si="15"/>
        <v>1.2000471478813068</v>
      </c>
      <c r="U104" s="8">
        <f t="shared" si="16"/>
        <v>1.2000471478813068</v>
      </c>
    </row>
    <row r="105" spans="1:21" ht="13.5">
      <c r="A105">
        <v>101</v>
      </c>
      <c r="B105" s="8">
        <f t="shared" si="13"/>
        <v>93.99316740917993</v>
      </c>
      <c r="D105" s="9">
        <f t="shared" si="17"/>
        <v>87.53310548381151</v>
      </c>
      <c r="G105" s="8">
        <f t="shared" si="22"/>
        <v>92.3384695491909</v>
      </c>
      <c r="H105" s="8">
        <f t="shared" si="18"/>
        <v>92.50393933518981</v>
      </c>
      <c r="I105" s="8">
        <f t="shared" si="19"/>
        <v>1.6722799359163958</v>
      </c>
      <c r="K105" s="8">
        <f t="shared" si="26"/>
        <v>94.2554329108876</v>
      </c>
      <c r="L105" s="8">
        <f t="shared" si="27"/>
        <v>83.20181444751248</v>
      </c>
      <c r="M105" s="8">
        <f t="shared" si="28"/>
        <v>0.534806784162843</v>
      </c>
      <c r="N105" s="10">
        <f t="shared" si="25"/>
        <v>1.1461141826550385</v>
      </c>
      <c r="P105" s="8">
        <f t="shared" si="20"/>
        <v>92.85575219373078</v>
      </c>
      <c r="Q105" s="10">
        <f t="shared" si="23"/>
        <v>1.2516869095327876</v>
      </c>
      <c r="R105" s="10">
        <f t="shared" si="24"/>
        <v>1.2516869095327876</v>
      </c>
      <c r="S105" s="10">
        <f t="shared" si="21"/>
        <v>1</v>
      </c>
      <c r="T105" s="8">
        <f t="shared" si="15"/>
        <v>1.1374152154491526</v>
      </c>
      <c r="U105" s="8">
        <f t="shared" si="16"/>
        <v>1.1374152154491526</v>
      </c>
    </row>
    <row r="106" spans="1:21" ht="13.5">
      <c r="A106">
        <v>102</v>
      </c>
      <c r="B106" s="8">
        <f t="shared" si="13"/>
        <v>95.06289650954788</v>
      </c>
      <c r="D106" s="9">
        <f t="shared" si="17"/>
        <v>88.8251178688852</v>
      </c>
      <c r="G106" s="8">
        <f t="shared" si="22"/>
        <v>94.1762192711062</v>
      </c>
      <c r="H106" s="8">
        <f t="shared" si="18"/>
        <v>94.26488699495037</v>
      </c>
      <c r="I106" s="8">
        <f t="shared" si="19"/>
        <v>1.6811467083008123</v>
      </c>
      <c r="K106" s="8">
        <f t="shared" si="26"/>
        <v>95.9717292012361</v>
      </c>
      <c r="L106" s="8">
        <f t="shared" si="27"/>
        <v>83.65732436008588</v>
      </c>
      <c r="M106" s="8">
        <f t="shared" si="28"/>
        <v>0.5268770970038992</v>
      </c>
      <c r="N106" s="10">
        <f t="shared" si="25"/>
        <v>1.1587715001683314</v>
      </c>
      <c r="P106" s="8">
        <f t="shared" si="20"/>
        <v>93.99316740917993</v>
      </c>
      <c r="Q106" s="10">
        <f t="shared" si="23"/>
        <v>1.194693050766014</v>
      </c>
      <c r="R106" s="10">
        <f t="shared" si="24"/>
        <v>1.194693050766014</v>
      </c>
      <c r="S106" s="10">
        <f t="shared" si="21"/>
        <v>1</v>
      </c>
      <c r="T106" s="8">
        <f t="shared" si="15"/>
        <v>1.069729100367951</v>
      </c>
      <c r="U106" s="8">
        <f t="shared" si="16"/>
        <v>1.069729100367951</v>
      </c>
    </row>
    <row r="107" spans="1:21" ht="13.5">
      <c r="A107">
        <v>103</v>
      </c>
      <c r="B107" s="8">
        <f t="shared" si="13"/>
        <v>96.06021507213443</v>
      </c>
      <c r="D107" s="9">
        <f t="shared" si="17"/>
        <v>90.07267359701774</v>
      </c>
      <c r="G107" s="8">
        <f t="shared" si="22"/>
        <v>95.94603370325119</v>
      </c>
      <c r="H107" s="8">
        <f t="shared" si="18"/>
        <v>95.95745184013951</v>
      </c>
      <c r="I107" s="8">
        <f t="shared" si="19"/>
        <v>1.682288521989645</v>
      </c>
      <c r="K107" s="8">
        <f t="shared" si="26"/>
        <v>97.55025341290496</v>
      </c>
      <c r="L107" s="8">
        <f t="shared" si="27"/>
        <v>84.0556136949163</v>
      </c>
      <c r="M107" s="8">
        <f t="shared" si="28"/>
        <v>0.5140183207865516</v>
      </c>
      <c r="N107" s="10">
        <f t="shared" si="25"/>
        <v>1.1704543482253222</v>
      </c>
      <c r="P107" s="8">
        <f t="shared" si="20"/>
        <v>95.06289650954788</v>
      </c>
      <c r="Q107" s="10">
        <f t="shared" si="23"/>
        <v>1.1323659574940677</v>
      </c>
      <c r="R107" s="10">
        <f t="shared" si="24"/>
        <v>1.1323659574940677</v>
      </c>
      <c r="S107" s="10">
        <f t="shared" si="21"/>
        <v>1</v>
      </c>
      <c r="T107" s="8">
        <f t="shared" si="15"/>
        <v>0.9973185625865426</v>
      </c>
      <c r="U107" s="8">
        <f t="shared" si="16"/>
        <v>0.9973185625865426</v>
      </c>
    </row>
    <row r="108" spans="1:21" ht="13.5">
      <c r="A108">
        <v>104</v>
      </c>
      <c r="B108" s="8">
        <f t="shared" si="13"/>
        <v>96.98075145110084</v>
      </c>
      <c r="D108" s="9">
        <f t="shared" si="17"/>
        <v>91.27018189204108</v>
      </c>
      <c r="G108" s="8">
        <f t="shared" si="22"/>
        <v>97.63974036212916</v>
      </c>
      <c r="H108" s="8">
        <f t="shared" si="18"/>
        <v>97.57384147102633</v>
      </c>
      <c r="I108" s="8">
        <f t="shared" si="19"/>
        <v>1.675698632879362</v>
      </c>
      <c r="K108" s="8">
        <f t="shared" si="26"/>
        <v>98.98489352059482</v>
      </c>
      <c r="L108" s="8">
        <f t="shared" si="27"/>
        <v>84.3984043148931</v>
      </c>
      <c r="M108" s="8">
        <f t="shared" si="28"/>
        <v>0.49689555070557606</v>
      </c>
      <c r="N108" s="10">
        <f t="shared" si="25"/>
        <v>1.1811119922620823</v>
      </c>
      <c r="P108" s="8">
        <f t="shared" si="20"/>
        <v>96.06021507213443</v>
      </c>
      <c r="Q108" s="10">
        <f t="shared" si="23"/>
        <v>1.065009281050274</v>
      </c>
      <c r="R108" s="10">
        <f t="shared" si="24"/>
        <v>1.065009281050274</v>
      </c>
      <c r="S108" s="10">
        <f t="shared" si="21"/>
        <v>1</v>
      </c>
      <c r="T108" s="8">
        <f t="shared" si="15"/>
        <v>0.9205363789664176</v>
      </c>
      <c r="U108" s="8">
        <f t="shared" si="16"/>
        <v>0.9205363789664176</v>
      </c>
    </row>
    <row r="109" spans="1:21" ht="13.5">
      <c r="A109">
        <v>105</v>
      </c>
      <c r="B109" s="8">
        <f t="shared" si="13"/>
        <v>97.82050807568878</v>
      </c>
      <c r="D109" s="9">
        <f t="shared" si="17"/>
        <v>92.41229580385303</v>
      </c>
      <c r="G109" s="8">
        <f t="shared" si="22"/>
        <v>99.24954010390569</v>
      </c>
      <c r="H109" s="8">
        <f t="shared" si="18"/>
        <v>99.106636901084</v>
      </c>
      <c r="I109" s="8">
        <f t="shared" si="19"/>
        <v>1.6614083125971932</v>
      </c>
      <c r="K109" s="8">
        <f t="shared" si="26"/>
        <v>100.27085675794413</v>
      </c>
      <c r="L109" s="8">
        <f t="shared" si="27"/>
        <v>84.68783870202499</v>
      </c>
      <c r="M109" s="8">
        <f t="shared" si="28"/>
        <v>0.47614943434820756</v>
      </c>
      <c r="N109" s="10">
        <f t="shared" si="25"/>
        <v>1.1906986924056182</v>
      </c>
      <c r="P109" s="8">
        <f t="shared" si="20"/>
        <v>96.98075145110084</v>
      </c>
      <c r="Q109" s="10">
        <f t="shared" si="23"/>
        <v>0.9929511763915997</v>
      </c>
      <c r="R109" s="10">
        <f t="shared" si="24"/>
        <v>0.9929511763915997</v>
      </c>
      <c r="S109" s="10">
        <f t="shared" si="21"/>
        <v>1</v>
      </c>
      <c r="T109" s="8">
        <f t="shared" si="15"/>
        <v>0.8397566245879347</v>
      </c>
      <c r="U109" s="8">
        <f t="shared" si="16"/>
        <v>0.8397566245879347</v>
      </c>
    </row>
    <row r="110" spans="1:21" ht="13.5">
      <c r="A110">
        <v>106</v>
      </c>
      <c r="B110" s="8">
        <f t="shared" si="13"/>
        <v>98.57588092598334</v>
      </c>
      <c r="D110" s="9">
        <f t="shared" si="17"/>
        <v>93.49393825822018</v>
      </c>
      <c r="G110" s="8">
        <f t="shared" si="22"/>
        <v>100.76804521368119</v>
      </c>
      <c r="H110" s="8">
        <f t="shared" si="18"/>
        <v>100.54882878491141</v>
      </c>
      <c r="I110" s="8">
        <f t="shared" si="19"/>
        <v>1.6394866697202146</v>
      </c>
      <c r="K110" s="8">
        <f t="shared" si="26"/>
        <v>101.40464931402714</v>
      </c>
      <c r="L110" s="8">
        <f t="shared" si="27"/>
        <v>84.92641599439588</v>
      </c>
      <c r="M110" s="8">
        <f t="shared" si="28"/>
        <v>0.4523922201504759</v>
      </c>
      <c r="N110" s="10">
        <f t="shared" si="25"/>
        <v>1.1991739263139327</v>
      </c>
      <c r="P110" s="8">
        <f t="shared" si="20"/>
        <v>97.82050807568878</v>
      </c>
      <c r="Q110" s="10">
        <f t="shared" si="23"/>
        <v>0.9165427033606818</v>
      </c>
      <c r="R110" s="10">
        <f t="shared" si="24"/>
        <v>0.9165427033606818</v>
      </c>
      <c r="S110" s="10">
        <f t="shared" si="21"/>
        <v>1</v>
      </c>
      <c r="T110" s="8">
        <f t="shared" si="15"/>
        <v>0.7553728502945631</v>
      </c>
      <c r="U110" s="8">
        <f t="shared" si="16"/>
        <v>0.7553728502945631</v>
      </c>
    </row>
    <row r="111" spans="1:21" ht="13.5">
      <c r="A111">
        <v>107</v>
      </c>
      <c r="B111" s="8">
        <f t="shared" si="13"/>
        <v>99.24367709133575</v>
      </c>
      <c r="D111" s="9">
        <f t="shared" si="17"/>
        <v>94.51032679177281</v>
      </c>
      <c r="G111" s="8">
        <f t="shared" si="22"/>
        <v>102.18831545463162</v>
      </c>
      <c r="H111" s="8">
        <f t="shared" si="18"/>
        <v>101.89385161830204</v>
      </c>
      <c r="I111" s="8">
        <f t="shared" si="19"/>
        <v>1.6100402860872562</v>
      </c>
      <c r="K111" s="8">
        <f t="shared" si="26"/>
        <v>102.3840406706418</v>
      </c>
      <c r="L111" s="8">
        <f t="shared" si="27"/>
        <v>85.11693097469016</v>
      </c>
      <c r="M111" s="8">
        <f t="shared" si="28"/>
        <v>0.4262044961648565</v>
      </c>
      <c r="N111" s="10">
        <f t="shared" si="25"/>
        <v>1.2065025865968022</v>
      </c>
      <c r="P111" s="8">
        <f t="shared" si="20"/>
        <v>98.57588092598334</v>
      </c>
      <c r="Q111" s="10">
        <f t="shared" si="23"/>
        <v>0.8361561163575744</v>
      </c>
      <c r="R111" s="10">
        <f t="shared" si="24"/>
        <v>0.8361561163575744</v>
      </c>
      <c r="S111" s="10">
        <f t="shared" si="21"/>
        <v>1</v>
      </c>
      <c r="T111" s="8">
        <f t="shared" si="15"/>
        <v>0.6677961653524136</v>
      </c>
      <c r="U111" s="8">
        <f t="shared" si="16"/>
        <v>0.6677961653524136</v>
      </c>
    </row>
    <row r="112" spans="1:21" ht="13.5">
      <c r="A112">
        <v>108</v>
      </c>
      <c r="B112" s="8">
        <f t="shared" si="13"/>
        <v>99.82113032590307</v>
      </c>
      <c r="D112" s="9">
        <f t="shared" si="17"/>
        <v>95.4569968516854</v>
      </c>
      <c r="G112" s="8">
        <f t="shared" si="22"/>
        <v>103.50389190438929</v>
      </c>
      <c r="H112" s="8">
        <f t="shared" si="18"/>
        <v>103.13561574654067</v>
      </c>
      <c r="I112" s="8">
        <f t="shared" si="19"/>
        <v>1.5732126703023936</v>
      </c>
      <c r="K112" s="8">
        <f t="shared" si="26"/>
        <v>103.20801421118725</v>
      </c>
      <c r="L112" s="8">
        <f t="shared" si="27"/>
        <v>85.2624163142689</v>
      </c>
      <c r="M112" s="8">
        <f t="shared" si="28"/>
        <v>0.39813258050624495</v>
      </c>
      <c r="N112" s="10">
        <f t="shared" si="25"/>
        <v>1.212655151855454</v>
      </c>
      <c r="P112" s="8">
        <f t="shared" si="20"/>
        <v>99.24367709133575</v>
      </c>
      <c r="Q112" s="10">
        <f t="shared" si="23"/>
        <v>0.7521830507537288</v>
      </c>
      <c r="R112" s="10">
        <f t="shared" si="24"/>
        <v>0.7521830507537288</v>
      </c>
      <c r="S112" s="10">
        <f t="shared" si="21"/>
        <v>1</v>
      </c>
      <c r="T112" s="8">
        <f t="shared" si="15"/>
        <v>0.5774532345673151</v>
      </c>
      <c r="U112" s="8">
        <f t="shared" si="16"/>
        <v>0.5774532345673151</v>
      </c>
    </row>
    <row r="113" spans="1:21" ht="13.5">
      <c r="A113">
        <v>109</v>
      </c>
      <c r="B113" s="8">
        <f t="shared" si="13"/>
        <v>100.30591452551994</v>
      </c>
      <c r="D113" s="9">
        <f t="shared" si="17"/>
        <v>96.32982354652894</v>
      </c>
      <c r="G113" s="8">
        <f t="shared" si="22"/>
        <v>104.70882841684306</v>
      </c>
      <c r="H113" s="8">
        <f t="shared" si="18"/>
        <v>104.26853702771075</v>
      </c>
      <c r="I113" s="8">
        <f t="shared" si="19"/>
        <v>1.5291835313891629</v>
      </c>
      <c r="K113" s="8">
        <f t="shared" si="26"/>
        <v>103.8767059280151</v>
      </c>
      <c r="L113" s="8">
        <f t="shared" si="27"/>
        <v>85.36608831403778</v>
      </c>
      <c r="M113" s="8">
        <f t="shared" si="28"/>
        <v>0.36868652243250827</v>
      </c>
      <c r="N113" s="10">
        <f t="shared" si="25"/>
        <v>1.217607830507851</v>
      </c>
      <c r="P113" s="8">
        <f t="shared" si="20"/>
        <v>99.82113032590307</v>
      </c>
      <c r="Q113" s="10">
        <f t="shared" si="23"/>
        <v>0.6650326148838189</v>
      </c>
      <c r="R113" s="10">
        <f t="shared" si="24"/>
        <v>0.6650326148838189</v>
      </c>
      <c r="S113" s="10">
        <f t="shared" si="21"/>
        <v>1</v>
      </c>
      <c r="T113" s="8">
        <f t="shared" si="15"/>
        <v>0.48478419961686825</v>
      </c>
      <c r="U113" s="8">
        <f t="shared" si="16"/>
        <v>0.48478419961686825</v>
      </c>
    </row>
    <row r="114" spans="1:21" ht="13.5">
      <c r="A114">
        <v>110</v>
      </c>
      <c r="B114" s="8">
        <f t="shared" si="13"/>
        <v>100.69615506024417</v>
      </c>
      <c r="D114" s="9">
        <f t="shared" si="17"/>
        <v>97.12504174232716</v>
      </c>
      <c r="G114" s="8">
        <f t="shared" si="22"/>
        <v>105.79772055909991</v>
      </c>
      <c r="H114" s="8">
        <f t="shared" si="18"/>
        <v>105.28756400921435</v>
      </c>
      <c r="I114" s="8">
        <f t="shared" si="19"/>
        <v>1.4781678764006068</v>
      </c>
      <c r="K114" s="8">
        <f t="shared" si="26"/>
        <v>104.3913331877137</v>
      </c>
      <c r="L114" s="8">
        <f t="shared" si="27"/>
        <v>85.43129632435131</v>
      </c>
      <c r="M114" s="8">
        <f t="shared" si="28"/>
        <v>0.33833867122061007</v>
      </c>
      <c r="N114" s="10">
        <f t="shared" si="25"/>
        <v>1.2213426766988915</v>
      </c>
      <c r="P114" s="8">
        <f t="shared" si="20"/>
        <v>100.30591452551994</v>
      </c>
      <c r="Q114" s="10">
        <f t="shared" si="23"/>
        <v>0.5751293969110776</v>
      </c>
      <c r="R114" s="10">
        <f t="shared" si="24"/>
        <v>0.5751293969110776</v>
      </c>
      <c r="S114" s="10">
        <f t="shared" si="21"/>
        <v>1</v>
      </c>
      <c r="T114" s="8">
        <f t="shared" si="15"/>
        <v>0.3902405347242279</v>
      </c>
      <c r="U114" s="8">
        <f t="shared" si="16"/>
        <v>0.3902405347242279</v>
      </c>
    </row>
    <row r="115" spans="1:21" ht="13.5">
      <c r="A115">
        <v>111</v>
      </c>
      <c r="B115" s="8">
        <f t="shared" si="13"/>
        <v>100.99043790736548</v>
      </c>
      <c r="D115" s="9">
        <f t="shared" si="17"/>
        <v>97.83926440591057</v>
      </c>
      <c r="G115" s="8">
        <f t="shared" si="22"/>
        <v>106.76573188561495</v>
      </c>
      <c r="H115" s="8">
        <f t="shared" si="18"/>
        <v>106.18820248779001</v>
      </c>
      <c r="I115" s="8">
        <f t="shared" si="19"/>
        <v>1.4204149366181118</v>
      </c>
      <c r="K115" s="8">
        <f t="shared" si="26"/>
        <v>104.75411558497872</v>
      </c>
      <c r="L115" s="8">
        <f t="shared" si="27"/>
        <v>85.46147597112957</v>
      </c>
      <c r="M115" s="8">
        <f t="shared" si="28"/>
        <v>0.3075227687763756</v>
      </c>
      <c r="N115" s="10">
        <f t="shared" si="25"/>
        <v>1.223847677730808</v>
      </c>
      <c r="P115" s="8">
        <f t="shared" si="20"/>
        <v>100.69615506024417</v>
      </c>
      <c r="Q115" s="10">
        <f t="shared" si="23"/>
        <v>0.48291139627642676</v>
      </c>
      <c r="R115" s="10">
        <f t="shared" si="24"/>
        <v>0.48291139627642676</v>
      </c>
      <c r="S115" s="10">
        <f t="shared" si="21"/>
        <v>1</v>
      </c>
      <c r="T115" s="8">
        <f t="shared" si="15"/>
        <v>0.29428284712130903</v>
      </c>
      <c r="U115" s="8">
        <f t="shared" si="16"/>
        <v>0.29428284712130903</v>
      </c>
    </row>
    <row r="116" spans="1:21" ht="13.5">
      <c r="A116">
        <v>112</v>
      </c>
      <c r="B116" s="8">
        <f t="shared" si="13"/>
        <v>101.18781654038192</v>
      </c>
      <c r="D116" s="9">
        <f t="shared" si="17"/>
        <v>98.46949910620157</v>
      </c>
      <c r="G116" s="8">
        <f t="shared" si="22"/>
        <v>107.60861742440812</v>
      </c>
      <c r="H116" s="8">
        <f t="shared" si="18"/>
        <v>106.9665373360055</v>
      </c>
      <c r="I116" s="8">
        <f t="shared" si="19"/>
        <v>1.3562069277778501</v>
      </c>
      <c r="K116" s="8">
        <f t="shared" si="26"/>
        <v>104.9681899291305</v>
      </c>
      <c r="L116" s="8">
        <f t="shared" si="27"/>
        <v>85.4601062643523</v>
      </c>
      <c r="M116" s="8">
        <f t="shared" si="28"/>
        <v>0.2766335212210112</v>
      </c>
      <c r="N116" s="10">
        <f t="shared" si="25"/>
        <v>1.2251168125878258</v>
      </c>
      <c r="P116" s="8">
        <f t="shared" si="20"/>
        <v>100.99043790736548</v>
      </c>
      <c r="Q116" s="10">
        <f t="shared" si="23"/>
        <v>0.3888278898092324</v>
      </c>
      <c r="R116" s="10">
        <f t="shared" si="24"/>
        <v>0.3888278898092324</v>
      </c>
      <c r="S116" s="10">
        <f t="shared" si="21"/>
        <v>1</v>
      </c>
      <c r="T116" s="8">
        <f t="shared" si="15"/>
        <v>0.19737863301644154</v>
      </c>
      <c r="U116" s="8">
        <f t="shared" si="16"/>
        <v>0.19737863301644154</v>
      </c>
    </row>
    <row r="117" spans="1:21" ht="13.5">
      <c r="A117">
        <v>113</v>
      </c>
      <c r="B117" s="8">
        <f t="shared" si="13"/>
        <v>101.28781654038191</v>
      </c>
      <c r="D117" s="9">
        <f t="shared" si="17"/>
        <v>99.01316259303765</v>
      </c>
      <c r="G117" s="8">
        <f t="shared" si="22"/>
        <v>108.32274426378335</v>
      </c>
      <c r="H117" s="8">
        <f t="shared" si="18"/>
        <v>107.61925149144321</v>
      </c>
      <c r="I117" s="8">
        <f t="shared" si="19"/>
        <v>1.2858576505438357</v>
      </c>
      <c r="K117" s="8">
        <f t="shared" si="26"/>
        <v>105.03752136777342</v>
      </c>
      <c r="L117" s="8">
        <f t="shared" si="27"/>
        <v>85.43067061822013</v>
      </c>
      <c r="M117" s="8">
        <f t="shared" si="28"/>
        <v>0.24602660448569297</v>
      </c>
      <c r="N117" s="10">
        <f t="shared" si="25"/>
        <v>1.2251500812699443</v>
      </c>
      <c r="P117" s="8">
        <f t="shared" si="20"/>
        <v>101.18781654038192</v>
      </c>
      <c r="Q117" s="10">
        <f t="shared" si="23"/>
        <v>0.29333724289576824</v>
      </c>
      <c r="R117" s="10">
        <f t="shared" si="24"/>
        <v>0.29333724289576824</v>
      </c>
      <c r="S117" s="10">
        <f t="shared" si="21"/>
        <v>1</v>
      </c>
      <c r="T117" s="8">
        <f t="shared" si="15"/>
        <v>0.09999999999999432</v>
      </c>
      <c r="U117" s="8">
        <f t="shared" si="16"/>
        <v>0.09999999999999432</v>
      </c>
    </row>
    <row r="118" spans="1:21" ht="13.5">
      <c r="A118">
        <v>114</v>
      </c>
      <c r="B118" s="8">
        <f t="shared" si="13"/>
        <v>101.29043790736547</v>
      </c>
      <c r="D118" s="9">
        <f t="shared" si="17"/>
        <v>99.46809338250651</v>
      </c>
      <c r="G118" s="8">
        <f t="shared" si="22"/>
        <v>108.90510914198704</v>
      </c>
      <c r="H118" s="8">
        <f t="shared" si="18"/>
        <v>108.14364201852489</v>
      </c>
      <c r="I118" s="8">
        <f t="shared" si="19"/>
        <v>1.2097109381976199</v>
      </c>
      <c r="K118" s="8">
        <f t="shared" si="26"/>
        <v>104.96681256533846</v>
      </c>
      <c r="L118" s="8">
        <f t="shared" si="27"/>
        <v>85.37662176956933</v>
      </c>
      <c r="M118" s="8">
        <f t="shared" si="28"/>
        <v>0.21601905917204287</v>
      </c>
      <c r="N118" s="10">
        <f t="shared" si="25"/>
        <v>1.2239535047929393</v>
      </c>
      <c r="P118" s="8">
        <f t="shared" si="20"/>
        <v>101.28781654038191</v>
      </c>
      <c r="Q118" s="10">
        <f t="shared" si="23"/>
        <v>0.19690467636910683</v>
      </c>
      <c r="R118" s="10">
        <f t="shared" si="24"/>
        <v>0.19690467636910683</v>
      </c>
      <c r="S118" s="10">
        <f t="shared" si="21"/>
        <v>1</v>
      </c>
      <c r="T118" s="8">
        <f t="shared" si="15"/>
        <v>0.002621366983561302</v>
      </c>
      <c r="U118" s="8">
        <f t="shared" si="16"/>
        <v>0.002621366983561302</v>
      </c>
    </row>
    <row r="119" spans="1:21" ht="13.5">
      <c r="A119">
        <v>115</v>
      </c>
      <c r="B119" s="8">
        <f t="shared" si="13"/>
        <v>101.19615506024417</v>
      </c>
      <c r="D119" s="9">
        <f t="shared" si="17"/>
        <v>99.83256228747831</v>
      </c>
      <c r="G119" s="8">
        <f t="shared" si="22"/>
        <v>109.3533529567225</v>
      </c>
      <c r="H119" s="8">
        <f t="shared" si="18"/>
        <v>108.53763316707467</v>
      </c>
      <c r="I119" s="8">
        <f t="shared" si="19"/>
        <v>1.1281389592328368</v>
      </c>
      <c r="K119" s="8">
        <f t="shared" si="26"/>
        <v>104.76141272682123</v>
      </c>
      <c r="L119" s="8">
        <f t="shared" si="27"/>
        <v>85.30135054258133</v>
      </c>
      <c r="M119" s="8">
        <f t="shared" si="28"/>
        <v>0.18689003055603923</v>
      </c>
      <c r="N119" s="10">
        <f t="shared" si="25"/>
        <v>1.221539095854577</v>
      </c>
      <c r="P119" s="8">
        <f t="shared" si="20"/>
        <v>101.29043790736547</v>
      </c>
      <c r="Q119" s="10">
        <f t="shared" si="23"/>
        <v>0.1</v>
      </c>
      <c r="R119" s="10">
        <f t="shared" si="24"/>
        <v>0.1377131388485225</v>
      </c>
      <c r="S119" s="10">
        <f t="shared" si="21"/>
        <v>0.7261471260922675</v>
      </c>
      <c r="T119" s="8">
        <f t="shared" si="15"/>
        <v>-0.09428284712130619</v>
      </c>
      <c r="U119" s="8">
        <f t="shared" si="16"/>
        <v>0.09428284712130619</v>
      </c>
    </row>
    <row r="120" spans="1:21" ht="13.5">
      <c r="A120">
        <v>116</v>
      </c>
      <c r="B120" s="8">
        <f t="shared" si="13"/>
        <v>101.00591452551993</v>
      </c>
      <c r="D120" s="9">
        <f t="shared" si="17"/>
        <v>100.10528084203149</v>
      </c>
      <c r="G120" s="8">
        <f t="shared" si="22"/>
        <v>109.66577212630752</v>
      </c>
      <c r="H120" s="8">
        <f t="shared" si="18"/>
        <v>108.79978636622876</v>
      </c>
      <c r="I120" s="8">
        <f t="shared" si="19"/>
        <v>1.0415403832249617</v>
      </c>
      <c r="K120" s="8">
        <f t="shared" si="26"/>
        <v>104.4272280959088</v>
      </c>
      <c r="L120" s="8">
        <f t="shared" si="27"/>
        <v>85.20815837339448</v>
      </c>
      <c r="M120" s="8">
        <f t="shared" si="28"/>
        <v>0.15888181058175035</v>
      </c>
      <c r="N120" s="10">
        <f t="shared" si="25"/>
        <v>1.217924800309961</v>
      </c>
      <c r="P120" s="8">
        <f t="shared" si="20"/>
        <v>101.22197468888854</v>
      </c>
      <c r="Q120" s="10">
        <f t="shared" si="23"/>
        <v>-0.002068602097983785</v>
      </c>
      <c r="R120" s="10">
        <f t="shared" si="24"/>
        <v>0.12206860209798265</v>
      </c>
      <c r="S120" s="10">
        <f t="shared" si="21"/>
        <v>0.016946225830646842</v>
      </c>
      <c r="T120" s="8">
        <f t="shared" si="15"/>
        <v>-0.2160601633686099</v>
      </c>
      <c r="U120" s="8">
        <f t="shared" si="16"/>
        <v>0.2160601633686099</v>
      </c>
    </row>
    <row r="121" spans="1:21" ht="13.5">
      <c r="A121">
        <v>117</v>
      </c>
      <c r="B121" s="8">
        <f t="shared" si="13"/>
        <v>100.72113032590308</v>
      </c>
      <c r="D121" s="9">
        <f t="shared" si="17"/>
        <v>100.28540757872919</v>
      </c>
      <c r="G121" s="8">
        <f t="shared" si="22"/>
        <v>109.84132674945371</v>
      </c>
      <c r="H121" s="8">
        <f t="shared" si="18"/>
        <v>108.92930710709865</v>
      </c>
      <c r="I121" s="8">
        <f t="shared" si="19"/>
        <v>0.9503384189894548</v>
      </c>
      <c r="K121" s="8">
        <f t="shared" si="26"/>
        <v>103.97063536912167</v>
      </c>
      <c r="L121" s="8">
        <f t="shared" si="27"/>
        <v>85.10023347781576</v>
      </c>
      <c r="M121" s="8">
        <f t="shared" si="28"/>
        <v>0.1322011399657034</v>
      </c>
      <c r="N121" s="10">
        <f t="shared" si="25"/>
        <v>1.2131344097411265</v>
      </c>
      <c r="P121" s="8">
        <f t="shared" si="20"/>
        <v>101.21831328456707</v>
      </c>
      <c r="Q121" s="10">
        <f t="shared" si="23"/>
        <v>-0.1409809204340718</v>
      </c>
      <c r="R121" s="10">
        <f t="shared" si="24"/>
        <v>0.18202946722749402</v>
      </c>
      <c r="S121" s="10">
        <f t="shared" si="21"/>
        <v>0.7744950451229898</v>
      </c>
      <c r="T121" s="8">
        <f t="shared" si="15"/>
        <v>-0.4971829586639984</v>
      </c>
      <c r="U121" s="8">
        <f t="shared" si="16"/>
        <v>0.4971829586639984</v>
      </c>
    </row>
    <row r="122" spans="1:21" ht="13.5">
      <c r="A122">
        <v>118</v>
      </c>
      <c r="B122" s="8">
        <f t="shared" si="13"/>
        <v>100.34367709133575</v>
      </c>
      <c r="D122" s="9">
        <f t="shared" si="17"/>
        <v>100.37255212816397</v>
      </c>
      <c r="G122" s="8">
        <f t="shared" si="22"/>
        <v>109.87964552608811</v>
      </c>
      <c r="H122" s="8">
        <f t="shared" si="18"/>
        <v>108.92604868261287</v>
      </c>
      <c r="I122" s="8">
        <f t="shared" si="19"/>
        <v>0.8549787346419314</v>
      </c>
      <c r="K122" s="8">
        <f t="shared" si="26"/>
        <v>103.39839926084147</v>
      </c>
      <c r="L122" s="8">
        <f t="shared" si="27"/>
        <v>84.98063051883108</v>
      </c>
      <c r="M122" s="8">
        <f t="shared" si="28"/>
        <v>0.10702073007066448</v>
      </c>
      <c r="N122" s="10">
        <f t="shared" si="25"/>
        <v>1.2071974455468475</v>
      </c>
      <c r="P122" s="8">
        <f t="shared" si="20"/>
        <v>100.83324754656222</v>
      </c>
      <c r="Q122" s="10">
        <f t="shared" si="23"/>
        <v>-0.2588950114793647</v>
      </c>
      <c r="R122" s="10">
        <f t="shared" si="24"/>
        <v>0.25994355827278925</v>
      </c>
      <c r="S122" s="10">
        <f t="shared" si="21"/>
        <v>0.9959662520572095</v>
      </c>
      <c r="T122" s="8">
        <f t="shared" si="15"/>
        <v>-0.48957045522647036</v>
      </c>
      <c r="U122" s="8">
        <f t="shared" si="16"/>
        <v>0.48957045522647036</v>
      </c>
    </row>
    <row r="123" spans="1:21" ht="13.5">
      <c r="A123">
        <v>119</v>
      </c>
      <c r="B123" s="8">
        <f t="shared" si="13"/>
        <v>99.87588092598335</v>
      </c>
      <c r="D123" s="9">
        <f t="shared" si="17"/>
        <v>100.36677712079833</v>
      </c>
      <c r="G123" s="8">
        <f t="shared" si="22"/>
        <v>109.7810274172548</v>
      </c>
      <c r="H123" s="8">
        <f t="shared" si="18"/>
        <v>108.79051276812766</v>
      </c>
      <c r="I123" s="8">
        <f t="shared" si="19"/>
        <v>0.7559272697292165</v>
      </c>
      <c r="K123" s="8">
        <f t="shared" si="26"/>
        <v>102.7175952352552</v>
      </c>
      <c r="L123" s="8">
        <f t="shared" si="27"/>
        <v>84.85225360788166</v>
      </c>
      <c r="M123" s="8">
        <f t="shared" si="28"/>
        <v>0.08348096596865673</v>
      </c>
      <c r="N123" s="10">
        <f t="shared" si="25"/>
        <v>1.2001490151173466</v>
      </c>
      <c r="P123" s="8">
        <f t="shared" si="20"/>
        <v>100.34565189515237</v>
      </c>
      <c r="Q123" s="10">
        <f t="shared" si="23"/>
        <v>-0.35337347870988084</v>
      </c>
      <c r="R123" s="10">
        <f t="shared" si="24"/>
        <v>0.35337347870988084</v>
      </c>
      <c r="S123" s="10">
        <f t="shared" si="21"/>
        <v>1</v>
      </c>
      <c r="T123" s="8">
        <f t="shared" si="15"/>
        <v>-0.4697709691690193</v>
      </c>
      <c r="U123" s="8">
        <f t="shared" si="16"/>
        <v>0.4697709691690193</v>
      </c>
    </row>
    <row r="124" spans="1:21" ht="13.5">
      <c r="A124">
        <v>120</v>
      </c>
      <c r="B124" s="8">
        <f t="shared" si="13"/>
        <v>99.32050807568878</v>
      </c>
      <c r="D124" s="9">
        <f t="shared" si="17"/>
        <v>100.26859788183535</v>
      </c>
      <c r="G124" s="8">
        <f t="shared" si="22"/>
        <v>109.54644003785687</v>
      </c>
      <c r="H124" s="8">
        <f t="shared" si="18"/>
        <v>108.52384684164005</v>
      </c>
      <c r="I124" s="8">
        <f t="shared" si="19"/>
        <v>0.6536679501075344</v>
      </c>
      <c r="K124" s="8">
        <f t="shared" si="26"/>
        <v>101.93553819707483</v>
      </c>
      <c r="L124" s="8">
        <f t="shared" si="27"/>
        <v>84.71784245475123</v>
      </c>
      <c r="M124" s="8">
        <f t="shared" si="28"/>
        <v>0.06169175405874813</v>
      </c>
      <c r="N124" s="10">
        <f t="shared" si="25"/>
        <v>1.1920296407946216</v>
      </c>
      <c r="P124" s="8">
        <f t="shared" si="20"/>
        <v>99.87588092598335</v>
      </c>
      <c r="Q124" s="10">
        <f t="shared" si="23"/>
        <v>-0.44559147934453447</v>
      </c>
      <c r="R124" s="10">
        <f t="shared" si="24"/>
        <v>0.44559147934453447</v>
      </c>
      <c r="S124" s="10">
        <f t="shared" si="21"/>
        <v>1</v>
      </c>
      <c r="T124" s="8">
        <f t="shared" si="15"/>
        <v>-0.5553728502945745</v>
      </c>
      <c r="U124" s="8">
        <f t="shared" si="16"/>
        <v>0.5553728502945745</v>
      </c>
    </row>
    <row r="125" spans="1:21" ht="13.5">
      <c r="A125">
        <v>121</v>
      </c>
      <c r="B125" s="8">
        <f t="shared" si="13"/>
        <v>98.68075145110083</v>
      </c>
      <c r="D125" s="9">
        <f t="shared" si="17"/>
        <v>100.07897992060605</v>
      </c>
      <c r="G125" s="8">
        <f t="shared" si="22"/>
        <v>109.17751479174758</v>
      </c>
      <c r="H125" s="8">
        <f t="shared" si="18"/>
        <v>108.12783845768291</v>
      </c>
      <c r="I125" s="8">
        <f t="shared" si="19"/>
        <v>0.5487003167010672</v>
      </c>
      <c r="K125" s="8">
        <f t="shared" si="26"/>
        <v>101.05971770966309</v>
      </c>
      <c r="L125" s="8">
        <f t="shared" si="27"/>
        <v>84.5799614652181</v>
      </c>
      <c r="M125" s="8">
        <f t="shared" si="28"/>
        <v>0.04173447969956031</v>
      </c>
      <c r="N125" s="10">
        <f t="shared" si="25"/>
        <v>1.1828850624516667</v>
      </c>
      <c r="P125" s="8">
        <f t="shared" si="20"/>
        <v>99.32050807568878</v>
      </c>
      <c r="Q125" s="10">
        <f t="shared" si="23"/>
        <v>-0.5303307715884017</v>
      </c>
      <c r="R125" s="10">
        <f t="shared" si="24"/>
        <v>0.5303307715884017</v>
      </c>
      <c r="S125" s="10">
        <f t="shared" si="21"/>
        <v>1</v>
      </c>
      <c r="T125" s="8">
        <f t="shared" si="15"/>
        <v>-0.639756624587946</v>
      </c>
      <c r="U125" s="8">
        <f t="shared" si="16"/>
        <v>0.639756624587946</v>
      </c>
    </row>
    <row r="126" spans="1:21" ht="13.5">
      <c r="A126">
        <v>122</v>
      </c>
      <c r="B126" s="8">
        <f t="shared" si="13"/>
        <v>97.96021507213446</v>
      </c>
      <c r="D126" s="9">
        <f t="shared" si="17"/>
        <v>99.79933422670501</v>
      </c>
      <c r="G126" s="8">
        <f t="shared" si="22"/>
        <v>108.67653877438399</v>
      </c>
      <c r="H126" s="8">
        <f t="shared" si="18"/>
        <v>107.60490640415904</v>
      </c>
      <c r="I126" s="8">
        <f t="shared" si="19"/>
        <v>0.4415370796785731</v>
      </c>
      <c r="K126" s="8">
        <f t="shared" si="26"/>
        <v>100.09774009256988</v>
      </c>
      <c r="L126" s="8">
        <f t="shared" si="27"/>
        <v>84.44099157318394</v>
      </c>
      <c r="M126" s="8">
        <f t="shared" si="28"/>
        <v>0.023664042526187416</v>
      </c>
      <c r="N126" s="10">
        <f t="shared" si="25"/>
        <v>1.1727660146524086</v>
      </c>
      <c r="P126" s="8">
        <f t="shared" si="20"/>
        <v>98.68075145110083</v>
      </c>
      <c r="Q126" s="10">
        <f t="shared" si="23"/>
        <v>-0.5750014556488765</v>
      </c>
      <c r="R126" s="10">
        <f t="shared" si="24"/>
        <v>0.5750014556488765</v>
      </c>
      <c r="S126" s="10">
        <f t="shared" si="21"/>
        <v>1</v>
      </c>
      <c r="T126" s="8">
        <f t="shared" si="15"/>
        <v>-0.7205363789663721</v>
      </c>
      <c r="U126" s="8">
        <f t="shared" si="16"/>
        <v>0.7205363789663721</v>
      </c>
    </row>
    <row r="127" spans="1:21" ht="13.5">
      <c r="A127">
        <v>123</v>
      </c>
      <c r="B127" s="8">
        <f t="shared" si="13"/>
        <v>97.16289650954788</v>
      </c>
      <c r="D127" s="9">
        <f t="shared" si="17"/>
        <v>99.43151039579091</v>
      </c>
      <c r="G127" s="8">
        <f t="shared" si="22"/>
        <v>108.0464434838376</v>
      </c>
      <c r="H127" s="8">
        <f t="shared" si="18"/>
        <v>106.95808878640864</v>
      </c>
      <c r="I127" s="8">
        <f t="shared" si="19"/>
        <v>0.33270160993567577</v>
      </c>
      <c r="K127" s="8">
        <f t="shared" si="26"/>
        <v>99.05727754542455</v>
      </c>
      <c r="L127" s="8">
        <f t="shared" si="27"/>
        <v>84.30312458460857</v>
      </c>
      <c r="M127" s="8">
        <f t="shared" si="28"/>
        <v>0.00751093941603187</v>
      </c>
      <c r="N127" s="10">
        <f t="shared" si="25"/>
        <v>1.1617279794780133</v>
      </c>
      <c r="P127" s="8">
        <f t="shared" si="20"/>
        <v>97.96021507213446</v>
      </c>
      <c r="Q127" s="10">
        <f t="shared" si="23"/>
        <v>-0.6365510771208989</v>
      </c>
      <c r="R127" s="10">
        <f t="shared" si="24"/>
        <v>0.6365510771208989</v>
      </c>
      <c r="S127" s="10">
        <f t="shared" si="21"/>
        <v>1</v>
      </c>
      <c r="T127" s="8">
        <f t="shared" si="15"/>
        <v>-0.7973185625865824</v>
      </c>
      <c r="U127" s="8">
        <f t="shared" si="16"/>
        <v>0.7973185625865824</v>
      </c>
    </row>
    <row r="128" spans="1:21" ht="13.5">
      <c r="A128">
        <v>124</v>
      </c>
      <c r="B128" s="8">
        <f t="shared" si="13"/>
        <v>96.29316740917996</v>
      </c>
      <c r="D128" s="9">
        <f t="shared" si="17"/>
        <v>98.97778761854232</v>
      </c>
      <c r="G128" s="8">
        <f t="shared" si="22"/>
        <v>107.29079039634432</v>
      </c>
      <c r="H128" s="8">
        <f t="shared" si="18"/>
        <v>106.19102809762789</v>
      </c>
      <c r="I128" s="8">
        <f t="shared" si="19"/>
        <v>0.2227253800640337</v>
      </c>
      <c r="K128" s="8">
        <f t="shared" si="26"/>
        <v>97.94602425583231</v>
      </c>
      <c r="L128" s="8">
        <f t="shared" si="27"/>
        <v>84.16835980407551</v>
      </c>
      <c r="M128" s="8">
        <f t="shared" si="28"/>
        <v>-0.006716632578877412</v>
      </c>
      <c r="N128" s="10">
        <f t="shared" si="25"/>
        <v>1.1498309162237614</v>
      </c>
      <c r="P128" s="8">
        <f t="shared" si="20"/>
        <v>97.16289650954788</v>
      </c>
      <c r="Q128" s="10">
        <f t="shared" si="23"/>
        <v>-0.7165427033606789</v>
      </c>
      <c r="R128" s="10">
        <f t="shared" si="24"/>
        <v>0.7165427033606789</v>
      </c>
      <c r="S128" s="10">
        <f t="shared" si="21"/>
        <v>1</v>
      </c>
      <c r="T128" s="8">
        <f t="shared" si="15"/>
        <v>-0.8697291003679197</v>
      </c>
      <c r="U128" s="8">
        <f t="shared" si="16"/>
        <v>0.8697291003679197</v>
      </c>
    </row>
    <row r="129" spans="1:21" ht="13.5">
      <c r="A129">
        <v>125</v>
      </c>
      <c r="B129" s="8">
        <f t="shared" si="13"/>
        <v>95.35575219373081</v>
      </c>
      <c r="D129" s="9">
        <f t="shared" si="17"/>
        <v>98.44086357666987</v>
      </c>
      <c r="G129" s="8">
        <f t="shared" si="22"/>
        <v>106.41375347769193</v>
      </c>
      <c r="H129" s="8">
        <f t="shared" si="18"/>
        <v>105.30795334929583</v>
      </c>
      <c r="I129" s="8">
        <f t="shared" si="19"/>
        <v>0.11214536722442398</v>
      </c>
      <c r="K129" s="8">
        <f t="shared" si="26"/>
        <v>96.77165927877925</v>
      </c>
      <c r="L129" s="8">
        <f t="shared" si="27"/>
        <v>84.03850271101062</v>
      </c>
      <c r="M129" s="8">
        <f t="shared" si="28"/>
        <v>-0.019030678627478176</v>
      </c>
      <c r="N129" s="10">
        <f t="shared" si="25"/>
        <v>1.1371389692833886</v>
      </c>
      <c r="P129" s="8">
        <f t="shared" si="20"/>
        <v>96.29316740917996</v>
      </c>
      <c r="Q129" s="10">
        <f t="shared" si="23"/>
        <v>-0.792951176391594</v>
      </c>
      <c r="R129" s="10">
        <f t="shared" si="24"/>
        <v>0.792951176391594</v>
      </c>
      <c r="S129" s="10">
        <f t="shared" si="21"/>
        <v>1</v>
      </c>
      <c r="T129" s="8">
        <f t="shared" si="15"/>
        <v>-0.9374152154491497</v>
      </c>
      <c r="U129" s="8">
        <f t="shared" si="16"/>
        <v>0.9374152154491497</v>
      </c>
    </row>
    <row r="130" spans="1:21" ht="13.5">
      <c r="A130">
        <v>126</v>
      </c>
      <c r="B130" s="8">
        <f t="shared" si="13"/>
        <v>94.35570504584948</v>
      </c>
      <c r="D130" s="9">
        <f t="shared" si="17"/>
        <v>97.82384130008207</v>
      </c>
      <c r="G130" s="8">
        <f t="shared" si="22"/>
        <v>105.42009871652026</v>
      </c>
      <c r="H130" s="8">
        <f t="shared" si="18"/>
        <v>104.31365934945318</v>
      </c>
      <c r="I130" s="8">
        <f t="shared" si="19"/>
        <v>0.0015014305177161874</v>
      </c>
      <c r="K130" s="8">
        <f t="shared" si="26"/>
        <v>95.54181582663867</v>
      </c>
      <c r="L130" s="8">
        <f t="shared" si="27"/>
        <v>83.91516545132063</v>
      </c>
      <c r="M130" s="8">
        <f t="shared" si="28"/>
        <v>-0.02946133673372934</v>
      </c>
      <c r="N130" s="10">
        <f t="shared" si="25"/>
        <v>1.1237201556440495</v>
      </c>
      <c r="P130" s="8">
        <f t="shared" si="20"/>
        <v>95.35575219373081</v>
      </c>
      <c r="Q130" s="10">
        <f t="shared" si="23"/>
        <v>-0.8650092810502713</v>
      </c>
      <c r="R130" s="10">
        <f t="shared" si="24"/>
        <v>0.8650092810502713</v>
      </c>
      <c r="S130" s="10">
        <f t="shared" si="21"/>
        <v>1</v>
      </c>
      <c r="T130" s="8">
        <f t="shared" si="15"/>
        <v>-1.0000471478813324</v>
      </c>
      <c r="U130" s="8">
        <f t="shared" si="16"/>
        <v>1.0000471478813324</v>
      </c>
    </row>
    <row r="131" spans="1:21" ht="13.5">
      <c r="A131">
        <v>127</v>
      </c>
      <c r="B131" s="8">
        <f t="shared" si="13"/>
        <v>93.29838528466409</v>
      </c>
      <c r="D131" s="9">
        <f t="shared" si="17"/>
        <v>97.13021404923555</v>
      </c>
      <c r="G131" s="8">
        <f t="shared" si="22"/>
        <v>104.3151607799709</v>
      </c>
      <c r="H131" s="8">
        <f t="shared" si="18"/>
        <v>103.21348323044022</v>
      </c>
      <c r="I131" s="8">
        <f t="shared" si="19"/>
        <v>-0.10866632443535115</v>
      </c>
      <c r="K131" s="8">
        <f t="shared" si="26"/>
        <v>94.26405648395428</v>
      </c>
      <c r="L131" s="8">
        <f t="shared" si="27"/>
        <v>83.79976891137461</v>
      </c>
      <c r="M131" s="8">
        <f t="shared" si="28"/>
        <v>-0.03805485705495831</v>
      </c>
      <c r="N131" s="10">
        <f t="shared" si="25"/>
        <v>1.109646033514391</v>
      </c>
      <c r="P131" s="8">
        <f t="shared" si="20"/>
        <v>94.35570504584948</v>
      </c>
      <c r="Q131" s="10">
        <f t="shared" si="23"/>
        <v>-0.9323659574940735</v>
      </c>
      <c r="R131" s="10">
        <f t="shared" si="24"/>
        <v>0.9323659574940735</v>
      </c>
      <c r="S131" s="10">
        <f t="shared" si="21"/>
        <v>1</v>
      </c>
      <c r="T131" s="8">
        <f t="shared" si="15"/>
        <v>-1.0573197611853828</v>
      </c>
      <c r="U131" s="8">
        <f t="shared" si="16"/>
        <v>1.0573197611853828</v>
      </c>
    </row>
    <row r="132" spans="1:21" ht="13.5">
      <c r="A132">
        <v>128</v>
      </c>
      <c r="B132" s="8">
        <f t="shared" si="13"/>
        <v>92.18943125571782</v>
      </c>
      <c r="D132" s="9">
        <f t="shared" si="17"/>
        <v>96.36384829632127</v>
      </c>
      <c r="G132" s="8">
        <f t="shared" si="22"/>
        <v>103.10481690600487</v>
      </c>
      <c r="H132" s="8">
        <f t="shared" si="18"/>
        <v>102.01327834097617</v>
      </c>
      <c r="I132" s="8">
        <f t="shared" si="19"/>
        <v>-0.2178201809382207</v>
      </c>
      <c r="K132" s="8">
        <f t="shared" si="26"/>
        <v>92.94585376074242</v>
      </c>
      <c r="L132" s="8">
        <f t="shared" si="27"/>
        <v>83.69354614471798</v>
      </c>
      <c r="M132" s="8">
        <f t="shared" si="28"/>
        <v>-0.044871648015125346</v>
      </c>
      <c r="N132" s="10">
        <f t="shared" si="25"/>
        <v>1.0949913537001532</v>
      </c>
      <c r="P132" s="8">
        <f t="shared" si="20"/>
        <v>93.29838528466409</v>
      </c>
      <c r="Q132" s="10">
        <f t="shared" si="23"/>
        <v>-0.9946930507660113</v>
      </c>
      <c r="R132" s="10">
        <f t="shared" si="24"/>
        <v>0.9946930507660113</v>
      </c>
      <c r="S132" s="10">
        <f t="shared" si="21"/>
        <v>1</v>
      </c>
      <c r="T132" s="8">
        <f t="shared" si="15"/>
        <v>-1.1089540289462718</v>
      </c>
      <c r="U132" s="8">
        <f t="shared" si="16"/>
        <v>1.1089540289462718</v>
      </c>
    </row>
    <row r="133" spans="1:21" ht="13.5">
      <c r="A133">
        <v>129</v>
      </c>
      <c r="B133" s="8">
        <f aca="true" t="shared" si="29" ref="B133:B196">70+20*SIN(2*PI()*A133/90)+0.1*A133</f>
        <v>91.03473286151603</v>
      </c>
      <c r="D133" s="9">
        <f t="shared" si="17"/>
        <v>95.52896488820059</v>
      </c>
      <c r="G133" s="8">
        <f t="shared" si="22"/>
        <v>101.79545816003795</v>
      </c>
      <c r="H133" s="8">
        <f t="shared" si="18"/>
        <v>100.71938563018576</v>
      </c>
      <c r="I133" s="8">
        <f t="shared" si="19"/>
        <v>-0.32542743392344026</v>
      </c>
      <c r="K133" s="8">
        <f t="shared" si="26"/>
        <v>91.59457532236814</v>
      </c>
      <c r="L133" s="8">
        <f t="shared" si="27"/>
        <v>83.59754692761655</v>
      </c>
      <c r="M133" s="8">
        <f t="shared" si="28"/>
        <v>-0.04998440492375645</v>
      </c>
      <c r="N133" s="10">
        <f t="shared" si="25"/>
        <v>1.0798336954257577</v>
      </c>
      <c r="P133" s="8">
        <f t="shared" si="20"/>
        <v>92.18943125571782</v>
      </c>
      <c r="Q133" s="10">
        <f t="shared" si="23"/>
        <v>-1.0516869095327848</v>
      </c>
      <c r="R133" s="10">
        <f t="shared" si="24"/>
        <v>1.0516869095327848</v>
      </c>
      <c r="S133" s="10">
        <f t="shared" si="21"/>
        <v>1</v>
      </c>
      <c r="T133" s="8">
        <f aca="true" t="shared" si="30" ref="T133:T196">B133-P133</f>
        <v>-1.1546983942017874</v>
      </c>
      <c r="U133" s="8">
        <f aca="true" t="shared" si="31" ref="U133:U196">ABS(T133)</f>
        <v>1.1546983942017874</v>
      </c>
    </row>
    <row r="134" spans="1:21" ht="13.5">
      <c r="A134">
        <v>130</v>
      </c>
      <c r="B134" s="8">
        <f t="shared" si="29"/>
        <v>89.84040286651337</v>
      </c>
      <c r="D134" s="9">
        <f aca="true" t="shared" si="32" ref="D134:D197">B133*$E$3+(1-$E$3)*D133</f>
        <v>94.63011848286368</v>
      </c>
      <c r="G134" s="8">
        <f t="shared" si="22"/>
        <v>100.39395819626232</v>
      </c>
      <c r="H134" s="8">
        <f aca="true" t="shared" si="33" ref="H134:H197">$H$2*B134+(1-$H$2)*(H133+I133)</f>
        <v>99.33860266328742</v>
      </c>
      <c r="I134" s="8">
        <f aca="true" t="shared" si="34" ref="I134:I197">$H$3*(H134-H133)+(1-$H$3)*I133</f>
        <v>-0.43096298722092996</v>
      </c>
      <c r="K134" s="8">
        <f t="shared" si="26"/>
        <v>90.2174731826939</v>
      </c>
      <c r="L134" s="8">
        <f t="shared" si="27"/>
        <v>83.51264322745521</v>
      </c>
      <c r="M134" s="8">
        <f t="shared" si="28"/>
        <v>-0.0534763344475142</v>
      </c>
      <c r="N134" s="10">
        <f t="shared" si="25"/>
        <v>1.0642530883761259</v>
      </c>
      <c r="P134" s="8">
        <f aca="true" t="shared" si="35" ref="P134:P197">S133*B133+(1-S133)*P133</f>
        <v>91.03473286151603</v>
      </c>
      <c r="Q134" s="10">
        <f t="shared" si="23"/>
        <v>-1.1030698654434872</v>
      </c>
      <c r="R134" s="10">
        <f t="shared" si="24"/>
        <v>1.1030698654434872</v>
      </c>
      <c r="S134" s="10">
        <f aca="true" t="shared" si="36" ref="S134:S197">ABS(Q134/R134)</f>
        <v>1</v>
      </c>
      <c r="T134" s="8">
        <f t="shared" si="30"/>
        <v>-1.1943299950026613</v>
      </c>
      <c r="U134" s="8">
        <f t="shared" si="31"/>
        <v>1.1943299950026613</v>
      </c>
    </row>
    <row r="135" spans="1:21" ht="13.5">
      <c r="A135">
        <v>131</v>
      </c>
      <c r="B135" s="8">
        <f t="shared" si="29"/>
        <v>88.61274711633996</v>
      </c>
      <c r="D135" s="9">
        <f t="shared" si="32"/>
        <v>93.67217535959362</v>
      </c>
      <c r="G135" s="8">
        <f aca="true" t="shared" si="37" ref="G135:G198">H134+I134</f>
        <v>98.90763967606648</v>
      </c>
      <c r="H135" s="8">
        <f t="shared" si="33"/>
        <v>97.87815042009383</v>
      </c>
      <c r="I135" s="8">
        <f t="shared" si="34"/>
        <v>-0.5339119128181956</v>
      </c>
      <c r="K135" s="8">
        <f t="shared" si="26"/>
        <v>88.82167611918197</v>
      </c>
      <c r="L135" s="8">
        <f t="shared" si="27"/>
        <v>83.43953537818065</v>
      </c>
      <c r="M135" s="8">
        <f t="shared" si="28"/>
        <v>-0.05543948593021916</v>
      </c>
      <c r="N135" s="10">
        <f t="shared" si="25"/>
        <v>1.0483316228000967</v>
      </c>
      <c r="P135" s="8">
        <f t="shared" si="35"/>
        <v>89.84040286651337</v>
      </c>
      <c r="Q135" s="10">
        <f t="shared" si="23"/>
        <v>-1.1485915859019031</v>
      </c>
      <c r="R135" s="10">
        <f t="shared" si="24"/>
        <v>1.1485915859019031</v>
      </c>
      <c r="S135" s="10">
        <f t="shared" si="36"/>
        <v>1</v>
      </c>
      <c r="T135" s="8">
        <f t="shared" si="30"/>
        <v>-1.2276557501734118</v>
      </c>
      <c r="U135" s="8">
        <f t="shared" si="31"/>
        <v>1.2276557501734118</v>
      </c>
    </row>
    <row r="136" spans="1:21" ht="13.5">
      <c r="A136">
        <v>132</v>
      </c>
      <c r="B136" s="8">
        <f t="shared" si="29"/>
        <v>87.35823381635518</v>
      </c>
      <c r="D136" s="9">
        <f t="shared" si="32"/>
        <v>92.66028971094289</v>
      </c>
      <c r="G136" s="8">
        <f t="shared" si="37"/>
        <v>97.34423850727563</v>
      </c>
      <c r="H136" s="8">
        <f t="shared" si="33"/>
        <v>96.34563803818358</v>
      </c>
      <c r="I136" s="8">
        <f t="shared" si="34"/>
        <v>-0.6337719597274012</v>
      </c>
      <c r="K136" s="8">
        <f t="shared" si="26"/>
        <v>87.41418456244178</v>
      </c>
      <c r="L136" s="8">
        <f t="shared" si="27"/>
        <v>83.3787587694479</v>
      </c>
      <c r="M136" s="8">
        <f t="shared" si="28"/>
        <v>-0.05597319821047244</v>
      </c>
      <c r="N136" s="10">
        <f t="shared" si="25"/>
        <v>1.0321530495749869</v>
      </c>
      <c r="P136" s="8">
        <f t="shared" si="35"/>
        <v>88.61274711633996</v>
      </c>
      <c r="Q136" s="10">
        <f t="shared" si="23"/>
        <v>-1.1880302936617824</v>
      </c>
      <c r="R136" s="10">
        <f t="shared" si="24"/>
        <v>1.1880302936617824</v>
      </c>
      <c r="S136" s="10">
        <f t="shared" si="36"/>
        <v>1</v>
      </c>
      <c r="T136" s="8">
        <f t="shared" si="30"/>
        <v>-1.2545132999847795</v>
      </c>
      <c r="U136" s="8">
        <f t="shared" si="31"/>
        <v>1.2545132999847795</v>
      </c>
    </row>
    <row r="137" spans="1:21" ht="13.5">
      <c r="A137">
        <v>133</v>
      </c>
      <c r="B137" s="8">
        <f t="shared" si="29"/>
        <v>86.08346201920132</v>
      </c>
      <c r="D137" s="9">
        <f t="shared" si="32"/>
        <v>91.59987853202536</v>
      </c>
      <c r="G137" s="8">
        <f t="shared" si="37"/>
        <v>95.71186607845618</v>
      </c>
      <c r="H137" s="8">
        <f t="shared" si="33"/>
        <v>94.74902567253069</v>
      </c>
      <c r="I137" s="8">
        <f t="shared" si="34"/>
        <v>-0.7300560003199499</v>
      </c>
      <c r="K137" s="8">
        <f t="shared" si="26"/>
        <v>86.00186722643544</v>
      </c>
      <c r="L137" s="8">
        <f t="shared" si="27"/>
        <v>83.33069087101826</v>
      </c>
      <c r="M137" s="8">
        <f t="shared" si="28"/>
        <v>-0.05518266823238881</v>
      </c>
      <c r="N137" s="10">
        <f t="shared" si="25"/>
        <v>1.015802372180735</v>
      </c>
      <c r="P137" s="8">
        <f t="shared" si="35"/>
        <v>87.35823381635518</v>
      </c>
      <c r="Q137" s="10">
        <f aca="true" t="shared" si="38" ref="Q137:Q200">SUM(T133:T137)/5</f>
        <v>-1.2211938473033002</v>
      </c>
      <c r="R137" s="10">
        <f aca="true" t="shared" si="39" ref="R137:R200">SUM(U133:U137)/5</f>
        <v>1.2211938473033002</v>
      </c>
      <c r="S137" s="10">
        <f t="shared" si="36"/>
        <v>1</v>
      </c>
      <c r="T137" s="8">
        <f t="shared" si="30"/>
        <v>-1.2747717971538606</v>
      </c>
      <c r="U137" s="8">
        <f t="shared" si="31"/>
        <v>1.2747717971538606</v>
      </c>
    </row>
    <row r="138" spans="1:21" ht="13.5">
      <c r="A138">
        <v>134</v>
      </c>
      <c r="B138" s="8">
        <f t="shared" si="29"/>
        <v>84.79512947488254</v>
      </c>
      <c r="D138" s="9">
        <f t="shared" si="32"/>
        <v>90.49659522946055</v>
      </c>
      <c r="G138" s="8">
        <f t="shared" si="37"/>
        <v>94.01896967221074</v>
      </c>
      <c r="H138" s="8">
        <f t="shared" si="33"/>
        <v>93.09658565247793</v>
      </c>
      <c r="I138" s="8">
        <f t="shared" si="34"/>
        <v>-0.8222944022932315</v>
      </c>
      <c r="K138" s="8">
        <f t="shared" si="26"/>
        <v>84.59145877694614</v>
      </c>
      <c r="L138" s="8">
        <f t="shared" si="27"/>
        <v>83.29555843140457</v>
      </c>
      <c r="M138" s="8">
        <f t="shared" si="28"/>
        <v>-0.05317764537051895</v>
      </c>
      <c r="N138" s="10">
        <f t="shared" si="25"/>
        <v>0.9993654325714915</v>
      </c>
      <c r="P138" s="8">
        <f t="shared" si="35"/>
        <v>86.08346201920132</v>
      </c>
      <c r="Q138" s="10">
        <f t="shared" si="38"/>
        <v>-1.247920677326698</v>
      </c>
      <c r="R138" s="10">
        <f t="shared" si="39"/>
        <v>1.247920677326698</v>
      </c>
      <c r="S138" s="10">
        <f t="shared" si="36"/>
        <v>1</v>
      </c>
      <c r="T138" s="8">
        <f t="shared" si="30"/>
        <v>-1.2883325443187772</v>
      </c>
      <c r="U138" s="8">
        <f t="shared" si="31"/>
        <v>1.2883325443187772</v>
      </c>
    </row>
    <row r="139" spans="1:21" ht="13.5">
      <c r="A139">
        <v>135</v>
      </c>
      <c r="B139" s="8">
        <f t="shared" si="29"/>
        <v>83.50000000000001</v>
      </c>
      <c r="D139" s="9">
        <f t="shared" si="32"/>
        <v>89.35630207854496</v>
      </c>
      <c r="G139" s="8">
        <f t="shared" si="37"/>
        <v>92.27429125018469</v>
      </c>
      <c r="H139" s="8">
        <f t="shared" si="33"/>
        <v>91.39686212516622</v>
      </c>
      <c r="I139" s="8">
        <f t="shared" si="34"/>
        <v>-0.9100373147950788</v>
      </c>
      <c r="K139" s="8">
        <f t="shared" si="26"/>
        <v>83.18955788251573</v>
      </c>
      <c r="L139" s="8">
        <f t="shared" si="27"/>
        <v>83.2734447099368</v>
      </c>
      <c r="M139" s="8">
        <f t="shared" si="28"/>
        <v>-0.0500712529802446</v>
      </c>
      <c r="N139" s="10">
        <f t="shared" si="25"/>
        <v>0.9829284929622482</v>
      </c>
      <c r="P139" s="8">
        <f t="shared" si="35"/>
        <v>84.79512947488254</v>
      </c>
      <c r="Q139" s="10">
        <f t="shared" si="38"/>
        <v>-1.2680805733026717</v>
      </c>
      <c r="R139" s="10">
        <f t="shared" si="39"/>
        <v>1.2680805733026717</v>
      </c>
      <c r="S139" s="10">
        <f t="shared" si="36"/>
        <v>1</v>
      </c>
      <c r="T139" s="8">
        <f t="shared" si="30"/>
        <v>-1.295129474882529</v>
      </c>
      <c r="U139" s="8">
        <f t="shared" si="31"/>
        <v>1.295129474882529</v>
      </c>
    </row>
    <row r="140" spans="1:21" ht="13.5">
      <c r="A140">
        <v>136</v>
      </c>
      <c r="B140" s="8">
        <f t="shared" si="29"/>
        <v>82.20487052511749</v>
      </c>
      <c r="D140" s="9">
        <f t="shared" si="32"/>
        <v>88.18504166283597</v>
      </c>
      <c r="G140" s="8">
        <f t="shared" si="37"/>
        <v>90.48682481037115</v>
      </c>
      <c r="H140" s="8">
        <f t="shared" si="33"/>
        <v>89.65862938184577</v>
      </c>
      <c r="I140" s="8">
        <f t="shared" si="34"/>
        <v>-0.9928568576476161</v>
      </c>
      <c r="K140" s="8">
        <f t="shared" si="26"/>
        <v>81.80262505128067</v>
      </c>
      <c r="L140" s="8">
        <f t="shared" si="27"/>
        <v>83.26429662448265</v>
      </c>
      <c r="M140" s="8">
        <f t="shared" si="28"/>
        <v>-0.04597893622763444</v>
      </c>
      <c r="N140" s="10">
        <f t="shared" si="25"/>
        <v>0.9665778155679962</v>
      </c>
      <c r="P140" s="8">
        <f t="shared" si="35"/>
        <v>83.50000000000001</v>
      </c>
      <c r="Q140" s="10">
        <f t="shared" si="38"/>
        <v>-1.281575318244495</v>
      </c>
      <c r="R140" s="10">
        <f t="shared" si="39"/>
        <v>1.281575318244495</v>
      </c>
      <c r="S140" s="10">
        <f t="shared" si="36"/>
        <v>1</v>
      </c>
      <c r="T140" s="8">
        <f t="shared" si="30"/>
        <v>-1.295129474882529</v>
      </c>
      <c r="U140" s="8">
        <f t="shared" si="31"/>
        <v>1.295129474882529</v>
      </c>
    </row>
    <row r="141" spans="1:21" ht="13.5">
      <c r="A141">
        <v>137</v>
      </c>
      <c r="B141" s="8">
        <f t="shared" si="29"/>
        <v>80.9165379807987</v>
      </c>
      <c r="D141" s="9">
        <f t="shared" si="32"/>
        <v>86.98900743529228</v>
      </c>
      <c r="G141" s="8">
        <f t="shared" si="37"/>
        <v>88.66577252419816</v>
      </c>
      <c r="H141" s="8">
        <f t="shared" si="33"/>
        <v>87.89084906985822</v>
      </c>
      <c r="I141" s="8">
        <f t="shared" si="34"/>
        <v>-1.0703492030816095</v>
      </c>
      <c r="K141" s="8">
        <f t="shared" si="26"/>
        <v>80.43697972635707</v>
      </c>
      <c r="L141" s="8">
        <f t="shared" si="27"/>
        <v>83.26793172312294</v>
      </c>
      <c r="M141" s="8">
        <f t="shared" si="28"/>
        <v>-0.041017532740842196</v>
      </c>
      <c r="N141" s="10">
        <f t="shared" si="25"/>
        <v>0.9503992423428864</v>
      </c>
      <c r="P141" s="8">
        <f t="shared" si="35"/>
        <v>82.20487052511749</v>
      </c>
      <c r="Q141" s="10">
        <f t="shared" si="38"/>
        <v>-1.2883391671112974</v>
      </c>
      <c r="R141" s="10">
        <f t="shared" si="39"/>
        <v>1.2883391671112974</v>
      </c>
      <c r="S141" s="10">
        <f t="shared" si="36"/>
        <v>1</v>
      </c>
      <c r="T141" s="8">
        <f t="shared" si="30"/>
        <v>-1.2883325443187914</v>
      </c>
      <c r="U141" s="8">
        <f t="shared" si="31"/>
        <v>1.2883325443187914</v>
      </c>
    </row>
    <row r="142" spans="1:21" ht="13.5">
      <c r="A142">
        <v>138</v>
      </c>
      <c r="B142" s="8">
        <f t="shared" si="29"/>
        <v>79.64176618364483</v>
      </c>
      <c r="D142" s="9">
        <f t="shared" si="32"/>
        <v>85.77451354439356</v>
      </c>
      <c r="G142" s="8">
        <f t="shared" si="37"/>
        <v>86.82049986677661</v>
      </c>
      <c r="H142" s="8">
        <f t="shared" si="33"/>
        <v>86.10262649846345</v>
      </c>
      <c r="I142" s="8">
        <f t="shared" si="34"/>
        <v>-1.1421365399129255</v>
      </c>
      <c r="K142" s="8">
        <f t="shared" si="26"/>
        <v>79.09879618907557</v>
      </c>
      <c r="L142" s="8">
        <f t="shared" si="27"/>
        <v>83.28404491717338</v>
      </c>
      <c r="M142" s="8">
        <f t="shared" si="28"/>
        <v>-0.03530446006171464</v>
      </c>
      <c r="N142" s="10">
        <f t="shared" si="25"/>
        <v>0.9344777767668571</v>
      </c>
      <c r="P142" s="8">
        <f t="shared" si="35"/>
        <v>80.9165379807987</v>
      </c>
      <c r="Q142" s="10">
        <f t="shared" si="38"/>
        <v>-1.2883391671112974</v>
      </c>
      <c r="R142" s="10">
        <f t="shared" si="39"/>
        <v>1.2883391671112974</v>
      </c>
      <c r="S142" s="10">
        <f t="shared" si="36"/>
        <v>1</v>
      </c>
      <c r="T142" s="8">
        <f t="shared" si="30"/>
        <v>-1.2747717971538606</v>
      </c>
      <c r="U142" s="8">
        <f t="shared" si="31"/>
        <v>1.2747717971538606</v>
      </c>
    </row>
    <row r="143" spans="1:21" ht="13.5">
      <c r="A143">
        <v>139</v>
      </c>
      <c r="B143" s="8">
        <f t="shared" si="29"/>
        <v>78.38725288366003</v>
      </c>
      <c r="D143" s="9">
        <f t="shared" si="32"/>
        <v>84.54796407224381</v>
      </c>
      <c r="G143" s="8">
        <f t="shared" si="37"/>
        <v>84.96048995855053</v>
      </c>
      <c r="H143" s="8">
        <f t="shared" si="33"/>
        <v>84.30316625106148</v>
      </c>
      <c r="I143" s="8">
        <f t="shared" si="34"/>
        <v>-1.2078689106618297</v>
      </c>
      <c r="K143" s="8">
        <f t="shared" si="26"/>
        <v>77.79409790100281</v>
      </c>
      <c r="L143" s="8">
        <f t="shared" si="27"/>
        <v>83.31221494493838</v>
      </c>
      <c r="M143" s="8">
        <f t="shared" si="28"/>
        <v>-0.028957011279043144</v>
      </c>
      <c r="N143" s="10">
        <f t="shared" si="25"/>
        <v>0.9188971697172252</v>
      </c>
      <c r="P143" s="8">
        <f t="shared" si="35"/>
        <v>79.64176618364483</v>
      </c>
      <c r="Q143" s="10">
        <f t="shared" si="38"/>
        <v>-1.2815753182445035</v>
      </c>
      <c r="R143" s="10">
        <f t="shared" si="39"/>
        <v>1.2815753182445035</v>
      </c>
      <c r="S143" s="10">
        <f t="shared" si="36"/>
        <v>1</v>
      </c>
      <c r="T143" s="8">
        <f t="shared" si="30"/>
        <v>-1.2545132999848079</v>
      </c>
      <c r="U143" s="8">
        <f t="shared" si="31"/>
        <v>1.2545132999848079</v>
      </c>
    </row>
    <row r="144" spans="1:21" ht="13.5">
      <c r="A144">
        <v>140</v>
      </c>
      <c r="B144" s="8">
        <f t="shared" si="29"/>
        <v>77.15959713348664</v>
      </c>
      <c r="D144" s="9">
        <f t="shared" si="32"/>
        <v>83.31582183452707</v>
      </c>
      <c r="G144" s="8">
        <f t="shared" si="37"/>
        <v>83.09529734039965</v>
      </c>
      <c r="H144" s="8">
        <f t="shared" si="33"/>
        <v>82.50172731970835</v>
      </c>
      <c r="I144" s="8">
        <f t="shared" si="34"/>
        <v>-1.26722591273096</v>
      </c>
      <c r="K144" s="8">
        <f t="shared" si="26"/>
        <v>76.5287500000692</v>
      </c>
      <c r="L144" s="8">
        <f t="shared" si="27"/>
        <v>83.3519105701248</v>
      </c>
      <c r="M144" s="8">
        <f t="shared" si="28"/>
        <v>-0.022091747632496297</v>
      </c>
      <c r="N144" s="10">
        <f t="shared" si="25"/>
        <v>0.90373951144283</v>
      </c>
      <c r="P144" s="8">
        <f t="shared" si="35"/>
        <v>78.38725288366003</v>
      </c>
      <c r="Q144" s="10">
        <f t="shared" si="38"/>
        <v>-1.2680805733026745</v>
      </c>
      <c r="R144" s="10">
        <f t="shared" si="39"/>
        <v>1.2680805733026745</v>
      </c>
      <c r="S144" s="10">
        <f t="shared" si="36"/>
        <v>1</v>
      </c>
      <c r="T144" s="8">
        <f t="shared" si="30"/>
        <v>-1.2276557501733834</v>
      </c>
      <c r="U144" s="8">
        <f t="shared" si="31"/>
        <v>1.2276557501733834</v>
      </c>
    </row>
    <row r="145" spans="1:21" ht="13.5">
      <c r="A145">
        <v>141</v>
      </c>
      <c r="B145" s="8">
        <f t="shared" si="29"/>
        <v>75.96526713848402</v>
      </c>
      <c r="D145" s="9">
        <f t="shared" si="32"/>
        <v>82.084576894319</v>
      </c>
      <c r="G145" s="8">
        <f t="shared" si="37"/>
        <v>81.23450140697739</v>
      </c>
      <c r="H145" s="8">
        <f t="shared" si="33"/>
        <v>80.70757798012805</v>
      </c>
      <c r="I145" s="8">
        <f t="shared" si="34"/>
        <v>-1.3199182554158941</v>
      </c>
      <c r="K145" s="8">
        <f t="shared" si="26"/>
        <v>75.30844975125873</v>
      </c>
      <c r="L145" s="8">
        <f t="shared" si="27"/>
        <v>83.40249655528022</v>
      </c>
      <c r="M145" s="8">
        <f t="shared" si="28"/>
        <v>-0.014823974353704469</v>
      </c>
      <c r="N145" s="10">
        <f t="shared" si="25"/>
        <v>0.889084831628592</v>
      </c>
      <c r="P145" s="8">
        <f t="shared" si="35"/>
        <v>77.15959713348664</v>
      </c>
      <c r="Q145" s="10">
        <f t="shared" si="38"/>
        <v>-1.2479206773266924</v>
      </c>
      <c r="R145" s="10">
        <f t="shared" si="39"/>
        <v>1.2479206773266924</v>
      </c>
      <c r="S145" s="10">
        <f t="shared" si="36"/>
        <v>1</v>
      </c>
      <c r="T145" s="8">
        <f t="shared" si="30"/>
        <v>-1.1943299950026187</v>
      </c>
      <c r="U145" s="8">
        <f t="shared" si="31"/>
        <v>1.1943299950026187</v>
      </c>
    </row>
    <row r="146" spans="1:21" ht="13.5">
      <c r="A146">
        <v>142</v>
      </c>
      <c r="B146" s="8">
        <f t="shared" si="29"/>
        <v>74.8105687442822</v>
      </c>
      <c r="D146" s="9">
        <f t="shared" si="32"/>
        <v>80.86071494315202</v>
      </c>
      <c r="G146" s="8">
        <f t="shared" si="37"/>
        <v>79.38765972471215</v>
      </c>
      <c r="H146" s="8">
        <f t="shared" si="33"/>
        <v>78.92995062666915</v>
      </c>
      <c r="I146" s="8">
        <f t="shared" si="34"/>
        <v>-1.3656891652201946</v>
      </c>
      <c r="K146" s="8">
        <f t="shared" si="26"/>
        <v>74.13871483651322</v>
      </c>
      <c r="L146" s="8">
        <f t="shared" si="27"/>
        <v>83.4632394879154</v>
      </c>
      <c r="M146" s="8">
        <f t="shared" si="28"/>
        <v>-0.007267283654816106</v>
      </c>
      <c r="N146" s="10">
        <f t="shared" si="25"/>
        <v>0.8750107094989332</v>
      </c>
      <c r="P146" s="8">
        <f t="shared" si="35"/>
        <v>75.96526713848402</v>
      </c>
      <c r="Q146" s="10">
        <f t="shared" si="38"/>
        <v>-1.2211938473033002</v>
      </c>
      <c r="R146" s="10">
        <f t="shared" si="39"/>
        <v>1.2211938473033002</v>
      </c>
      <c r="S146" s="10">
        <f t="shared" si="36"/>
        <v>1</v>
      </c>
      <c r="T146" s="8">
        <f t="shared" si="30"/>
        <v>-1.15469839420183</v>
      </c>
      <c r="U146" s="8">
        <f t="shared" si="31"/>
        <v>1.15469839420183</v>
      </c>
    </row>
    <row r="147" spans="1:21" ht="13.5">
      <c r="A147">
        <v>143</v>
      </c>
      <c r="B147" s="8">
        <f t="shared" si="29"/>
        <v>73.7016147153359</v>
      </c>
      <c r="D147" s="9">
        <f t="shared" si="32"/>
        <v>79.65068570337806</v>
      </c>
      <c r="G147" s="8">
        <f t="shared" si="37"/>
        <v>77.56426146144896</v>
      </c>
      <c r="H147" s="8">
        <f t="shared" si="33"/>
        <v>77.17799678683767</v>
      </c>
      <c r="I147" s="8">
        <f t="shared" si="34"/>
        <v>-1.4043156326813238</v>
      </c>
      <c r="K147" s="8">
        <f t="shared" si="26"/>
        <v>73.0248694503733</v>
      </c>
      <c r="L147" s="8">
        <f t="shared" si="27"/>
        <v>83.53331357364225</v>
      </c>
      <c r="M147" s="8">
        <f t="shared" si="28"/>
        <v>0.0004668532833499309</v>
      </c>
      <c r="N147" s="10">
        <f t="shared" si="25"/>
        <v>0.8615918958595943</v>
      </c>
      <c r="P147" s="8">
        <f t="shared" si="35"/>
        <v>74.8105687442822</v>
      </c>
      <c r="Q147" s="10">
        <f t="shared" si="38"/>
        <v>-1.1880302936617881</v>
      </c>
      <c r="R147" s="10">
        <f t="shared" si="39"/>
        <v>1.1880302936617881</v>
      </c>
      <c r="S147" s="10">
        <f t="shared" si="36"/>
        <v>1</v>
      </c>
      <c r="T147" s="8">
        <f t="shared" si="30"/>
        <v>-1.1089540289463002</v>
      </c>
      <c r="U147" s="8">
        <f t="shared" si="31"/>
        <v>1.1089540289463002</v>
      </c>
    </row>
    <row r="148" spans="1:21" ht="13.5">
      <c r="A148">
        <v>144</v>
      </c>
      <c r="B148" s="8">
        <f t="shared" si="29"/>
        <v>72.64429495415055</v>
      </c>
      <c r="D148" s="9">
        <f t="shared" si="32"/>
        <v>78.46087150576963</v>
      </c>
      <c r="G148" s="8">
        <f t="shared" si="37"/>
        <v>75.77368115415635</v>
      </c>
      <c r="H148" s="8">
        <f t="shared" si="33"/>
        <v>75.46074253415577</v>
      </c>
      <c r="I148" s="8">
        <f t="shared" si="34"/>
        <v>-1.435609494681381</v>
      </c>
      <c r="K148" s="8">
        <f t="shared" si="26"/>
        <v>71.9720282463539</v>
      </c>
      <c r="L148" s="8">
        <f t="shared" si="27"/>
        <v>83.61180654474627</v>
      </c>
      <c r="M148" s="8">
        <f t="shared" si="28"/>
        <v>0.008269465065417569</v>
      </c>
      <c r="N148" s="10">
        <f t="shared" si="25"/>
        <v>0.8488999489192218</v>
      </c>
      <c r="P148" s="8">
        <f t="shared" si="35"/>
        <v>73.7016147153359</v>
      </c>
      <c r="Q148" s="10">
        <f t="shared" si="38"/>
        <v>-1.1485915859018945</v>
      </c>
      <c r="R148" s="10">
        <f t="shared" si="39"/>
        <v>1.1485915859018945</v>
      </c>
      <c r="S148" s="10">
        <f t="shared" si="36"/>
        <v>1</v>
      </c>
      <c r="T148" s="8">
        <f t="shared" si="30"/>
        <v>-1.0573197611853402</v>
      </c>
      <c r="U148" s="8">
        <f t="shared" si="31"/>
        <v>1.0573197611853402</v>
      </c>
    </row>
    <row r="149" spans="1:21" ht="13.5">
      <c r="A149">
        <v>145</v>
      </c>
      <c r="B149" s="8">
        <f t="shared" si="29"/>
        <v>71.64424780626923</v>
      </c>
      <c r="D149" s="9">
        <f t="shared" si="32"/>
        <v>77.29755619544582</v>
      </c>
      <c r="G149" s="8">
        <f t="shared" si="37"/>
        <v>74.02513303947438</v>
      </c>
      <c r="H149" s="8">
        <f t="shared" si="33"/>
        <v>73.78704451615388</v>
      </c>
      <c r="I149" s="8">
        <f t="shared" si="34"/>
        <v>-1.4594183470134316</v>
      </c>
      <c r="K149" s="8">
        <f t="shared" si="26"/>
        <v>70.98507825335058</v>
      </c>
      <c r="L149" s="8">
        <f t="shared" si="27"/>
        <v>83.69772586168855</v>
      </c>
      <c r="M149" s="8">
        <f t="shared" si="28"/>
        <v>0.016034450253103905</v>
      </c>
      <c r="N149" s="10">
        <f t="shared" si="25"/>
        <v>0.8370028856649695</v>
      </c>
      <c r="P149" s="8">
        <f t="shared" si="35"/>
        <v>72.64429495415055</v>
      </c>
      <c r="Q149" s="10">
        <f t="shared" si="38"/>
        <v>-1.1030698654434814</v>
      </c>
      <c r="R149" s="10">
        <f t="shared" si="39"/>
        <v>1.1030698654434814</v>
      </c>
      <c r="S149" s="10">
        <f t="shared" si="36"/>
        <v>1</v>
      </c>
      <c r="T149" s="8">
        <f t="shared" si="30"/>
        <v>-1.0000471478813182</v>
      </c>
      <c r="U149" s="8">
        <f t="shared" si="31"/>
        <v>1.0000471478813182</v>
      </c>
    </row>
    <row r="150" spans="1:21" ht="13.5">
      <c r="A150">
        <v>146</v>
      </c>
      <c r="B150" s="8">
        <f t="shared" si="29"/>
        <v>70.70683259082006</v>
      </c>
      <c r="D150" s="9">
        <f t="shared" si="32"/>
        <v>76.1668945176105</v>
      </c>
      <c r="G150" s="8">
        <f t="shared" si="37"/>
        <v>72.32762616914046</v>
      </c>
      <c r="H150" s="8">
        <f t="shared" si="33"/>
        <v>72.16554681130842</v>
      </c>
      <c r="I150" s="8">
        <f t="shared" si="34"/>
        <v>-1.4756262827966353</v>
      </c>
      <c r="K150" s="8">
        <f t="shared" si="26"/>
        <v>70.06865895096077</v>
      </c>
      <c r="L150" s="8">
        <f t="shared" si="27"/>
        <v>83.79000540628829</v>
      </c>
      <c r="M150" s="8">
        <f t="shared" si="28"/>
        <v>0.023658959687766892</v>
      </c>
      <c r="N150" s="10">
        <f t="shared" si="25"/>
        <v>0.8259648504905741</v>
      </c>
      <c r="P150" s="8">
        <f t="shared" si="35"/>
        <v>71.64424780626923</v>
      </c>
      <c r="Q150" s="10">
        <f t="shared" si="38"/>
        <v>-1.0516869095327934</v>
      </c>
      <c r="R150" s="10">
        <f t="shared" si="39"/>
        <v>1.0516869095327934</v>
      </c>
      <c r="S150" s="10">
        <f t="shared" si="36"/>
        <v>1</v>
      </c>
      <c r="T150" s="8">
        <f t="shared" si="30"/>
        <v>-0.9374152154491782</v>
      </c>
      <c r="U150" s="8">
        <f t="shared" si="31"/>
        <v>0.9374152154491782</v>
      </c>
    </row>
    <row r="151" spans="1:21" ht="13.5">
      <c r="A151">
        <v>147</v>
      </c>
      <c r="B151" s="8">
        <f t="shared" si="29"/>
        <v>69.83710349045211</v>
      </c>
      <c r="D151" s="9">
        <f t="shared" si="32"/>
        <v>75.07488213225241</v>
      </c>
      <c r="G151" s="8">
        <f t="shared" si="37"/>
        <v>70.68992052851178</v>
      </c>
      <c r="H151" s="8">
        <f t="shared" si="33"/>
        <v>70.6046388247058</v>
      </c>
      <c r="I151" s="8">
        <f t="shared" si="34"/>
        <v>-1.4841544531772333</v>
      </c>
      <c r="K151" s="8">
        <f t="shared" si="26"/>
        <v>69.22714075711058</v>
      </c>
      <c r="L151" s="8">
        <f t="shared" si="27"/>
        <v>83.88751287574972</v>
      </c>
      <c r="M151" s="8">
        <f t="shared" si="28"/>
        <v>0.031043810665133557</v>
      </c>
      <c r="N151" s="10">
        <f t="shared" si="25"/>
        <v>0.8158458026913162</v>
      </c>
      <c r="P151" s="8">
        <f t="shared" si="35"/>
        <v>70.70683259082006</v>
      </c>
      <c r="Q151" s="10">
        <f t="shared" si="38"/>
        <v>-0.994693050766017</v>
      </c>
      <c r="R151" s="10">
        <f t="shared" si="39"/>
        <v>0.994693050766017</v>
      </c>
      <c r="S151" s="10">
        <f t="shared" si="36"/>
        <v>1</v>
      </c>
      <c r="T151" s="8">
        <f t="shared" si="30"/>
        <v>-0.8697291003679481</v>
      </c>
      <c r="U151" s="8">
        <f t="shared" si="31"/>
        <v>0.8697291003679481</v>
      </c>
    </row>
    <row r="152" spans="1:21" ht="13.5">
      <c r="A152">
        <v>148</v>
      </c>
      <c r="B152" s="8">
        <f t="shared" si="29"/>
        <v>69.03978492786557</v>
      </c>
      <c r="D152" s="9">
        <f t="shared" si="32"/>
        <v>74.02732640389235</v>
      </c>
      <c r="G152" s="8">
        <f t="shared" si="37"/>
        <v>69.12048437152856</v>
      </c>
      <c r="H152" s="8">
        <f t="shared" si="33"/>
        <v>69.11241442716226</v>
      </c>
      <c r="I152" s="8">
        <f t="shared" si="34"/>
        <v>-1.4849614476138637</v>
      </c>
      <c r="K152" s="8">
        <f t="shared" si="26"/>
        <v>68.46460224052485</v>
      </c>
      <c r="L152" s="8">
        <f t="shared" si="27"/>
        <v>83.98905808330179</v>
      </c>
      <c r="M152" s="8">
        <f t="shared" si="28"/>
        <v>0.03809395035382662</v>
      </c>
      <c r="N152" s="10">
        <f t="shared" si="25"/>
        <v>0.8067012243483613</v>
      </c>
      <c r="P152" s="8">
        <f t="shared" si="35"/>
        <v>69.83710349045211</v>
      </c>
      <c r="Q152" s="10">
        <f t="shared" si="38"/>
        <v>-0.9323659574940649</v>
      </c>
      <c r="R152" s="10">
        <f t="shared" si="39"/>
        <v>0.9323659574940649</v>
      </c>
      <c r="S152" s="10">
        <f t="shared" si="36"/>
        <v>1</v>
      </c>
      <c r="T152" s="8">
        <f t="shared" si="30"/>
        <v>-0.7973185625865398</v>
      </c>
      <c r="U152" s="8">
        <f t="shared" si="31"/>
        <v>0.7973185625865398</v>
      </c>
    </row>
    <row r="153" spans="1:21" ht="13.5">
      <c r="A153">
        <v>149</v>
      </c>
      <c r="B153" s="8">
        <f t="shared" si="29"/>
        <v>68.31924854889918</v>
      </c>
      <c r="D153" s="9">
        <f t="shared" si="32"/>
        <v>73.029818108687</v>
      </c>
      <c r="G153" s="8">
        <f t="shared" si="37"/>
        <v>67.6274529795484</v>
      </c>
      <c r="H153" s="8">
        <f t="shared" si="33"/>
        <v>67.69663253648348</v>
      </c>
      <c r="I153" s="8">
        <f t="shared" si="34"/>
        <v>-1.478043491920356</v>
      </c>
      <c r="K153" s="8">
        <f t="shared" si="26"/>
        <v>67.78480642405589</v>
      </c>
      <c r="L153" s="8">
        <f t="shared" si="27"/>
        <v>84.0934023514576</v>
      </c>
      <c r="M153" s="8">
        <f t="shared" si="28"/>
        <v>0.044718982134025295</v>
      </c>
      <c r="N153" s="10">
        <f t="shared" si="25"/>
        <v>0.7985818500256361</v>
      </c>
      <c r="P153" s="8">
        <f t="shared" si="35"/>
        <v>69.03978492786557</v>
      </c>
      <c r="Q153" s="10">
        <f t="shared" si="38"/>
        <v>-0.8650092810502741</v>
      </c>
      <c r="R153" s="10">
        <f t="shared" si="39"/>
        <v>0.8650092810502741</v>
      </c>
      <c r="S153" s="10">
        <f t="shared" si="36"/>
        <v>1</v>
      </c>
      <c r="T153" s="8">
        <f t="shared" si="30"/>
        <v>-0.7205363789663863</v>
      </c>
      <c r="U153" s="8">
        <f t="shared" si="31"/>
        <v>0.7205363789663863</v>
      </c>
    </row>
    <row r="154" spans="1:21" ht="13.5">
      <c r="A154">
        <v>150</v>
      </c>
      <c r="B154" s="8">
        <f t="shared" si="29"/>
        <v>67.67949192431122</v>
      </c>
      <c r="D154" s="9">
        <f t="shared" si="32"/>
        <v>72.08770419672943</v>
      </c>
      <c r="G154" s="8">
        <f t="shared" si="37"/>
        <v>66.21858904456312</v>
      </c>
      <c r="H154" s="8">
        <f t="shared" si="33"/>
        <v>66.36467933253793</v>
      </c>
      <c r="I154" s="8">
        <f t="shared" si="34"/>
        <v>-1.463434463122875</v>
      </c>
      <c r="K154" s="8">
        <f t="shared" si="26"/>
        <v>67.19117659226104</v>
      </c>
      <c r="L154" s="8">
        <f t="shared" si="27"/>
        <v>84.19926914605875</v>
      </c>
      <c r="M154" s="8">
        <f t="shared" si="28"/>
        <v>0.050833763380738306</v>
      </c>
      <c r="N154" s="10">
        <f t="shared" si="25"/>
        <v>0.7915334195961357</v>
      </c>
      <c r="P154" s="8">
        <f t="shared" si="35"/>
        <v>68.31924854889918</v>
      </c>
      <c r="Q154" s="10">
        <f t="shared" si="38"/>
        <v>-0.7929511763916025</v>
      </c>
      <c r="R154" s="10">
        <f t="shared" si="39"/>
        <v>0.7929511763916025</v>
      </c>
      <c r="S154" s="10">
        <f t="shared" si="36"/>
        <v>1</v>
      </c>
      <c r="T154" s="8">
        <f t="shared" si="30"/>
        <v>-0.6397566245879602</v>
      </c>
      <c r="U154" s="8">
        <f t="shared" si="31"/>
        <v>0.6397566245879602</v>
      </c>
    </row>
    <row r="155" spans="1:21" ht="13.5">
      <c r="A155">
        <v>151</v>
      </c>
      <c r="B155" s="8">
        <f t="shared" si="29"/>
        <v>67.12411907401668</v>
      </c>
      <c r="D155" s="9">
        <f t="shared" si="32"/>
        <v>71.2060617422458</v>
      </c>
      <c r="G155" s="8">
        <f t="shared" si="37"/>
        <v>64.90124486941505</v>
      </c>
      <c r="H155" s="8">
        <f t="shared" si="33"/>
        <v>65.12353228987521</v>
      </c>
      <c r="I155" s="8">
        <f t="shared" si="34"/>
        <v>-1.4412057210768594</v>
      </c>
      <c r="K155" s="8">
        <f t="shared" si="26"/>
        <v>66.68677205723498</v>
      </c>
      <c r="L155" s="8">
        <f t="shared" si="27"/>
        <v>84.30535604290856</v>
      </c>
      <c r="M155" s="8">
        <f t="shared" si="28"/>
        <v>0.05635907672764476</v>
      </c>
      <c r="N155" s="10">
        <f t="shared" si="25"/>
        <v>0.7855964554018564</v>
      </c>
      <c r="P155" s="8">
        <f t="shared" si="35"/>
        <v>67.67949192431122</v>
      </c>
      <c r="Q155" s="10">
        <f t="shared" si="38"/>
        <v>-0.7165427033606762</v>
      </c>
      <c r="R155" s="10">
        <f t="shared" si="39"/>
        <v>0.7165427033606762</v>
      </c>
      <c r="S155" s="10">
        <f t="shared" si="36"/>
        <v>1</v>
      </c>
      <c r="T155" s="8">
        <f t="shared" si="30"/>
        <v>-0.5553728502945461</v>
      </c>
      <c r="U155" s="8">
        <f t="shared" si="31"/>
        <v>0.5553728502945461</v>
      </c>
    </row>
    <row r="156" spans="1:21" ht="13.5">
      <c r="A156">
        <v>152</v>
      </c>
      <c r="B156" s="8">
        <f t="shared" si="29"/>
        <v>66.65632290866427</v>
      </c>
      <c r="D156" s="9">
        <f t="shared" si="32"/>
        <v>70.38967320859997</v>
      </c>
      <c r="G156" s="8">
        <f t="shared" si="37"/>
        <v>63.68232656879835</v>
      </c>
      <c r="H156" s="8">
        <f t="shared" si="33"/>
        <v>63.979726202784946</v>
      </c>
      <c r="I156" s="8">
        <f t="shared" si="34"/>
        <v>-1.4114657576782004</v>
      </c>
      <c r="K156" s="8">
        <f t="shared" si="26"/>
        <v>66.2742643696074</v>
      </c>
      <c r="L156" s="8">
        <f t="shared" si="27"/>
        <v>84.41034804515792</v>
      </c>
      <c r="M156" s="8">
        <f t="shared" si="28"/>
        <v>0.06122236927981638</v>
      </c>
      <c r="N156" s="10">
        <f t="shared" si="25"/>
        <v>0.7808060648330217</v>
      </c>
      <c r="P156" s="8">
        <f t="shared" si="35"/>
        <v>67.12411907401668</v>
      </c>
      <c r="Q156" s="10">
        <f t="shared" si="38"/>
        <v>-0.6361561163575686</v>
      </c>
      <c r="R156" s="10">
        <f t="shared" si="39"/>
        <v>0.6361561163575686</v>
      </c>
      <c r="S156" s="10">
        <f t="shared" si="36"/>
        <v>1</v>
      </c>
      <c r="T156" s="8">
        <f t="shared" si="30"/>
        <v>-0.46779616535241075</v>
      </c>
      <c r="U156" s="8">
        <f t="shared" si="31"/>
        <v>0.46779616535241075</v>
      </c>
    </row>
    <row r="157" spans="1:21" ht="13.5">
      <c r="A157">
        <v>153</v>
      </c>
      <c r="B157" s="8">
        <f t="shared" si="29"/>
        <v>66.27886967409692</v>
      </c>
      <c r="D157" s="9">
        <f t="shared" si="32"/>
        <v>69.64300314861283</v>
      </c>
      <c r="G157" s="8">
        <f t="shared" si="37"/>
        <v>62.568260445106745</v>
      </c>
      <c r="H157" s="8">
        <f t="shared" si="33"/>
        <v>62.939321368005764</v>
      </c>
      <c r="I157" s="8">
        <f t="shared" si="34"/>
        <v>-1.3743596653882983</v>
      </c>
      <c r="K157" s="8">
        <f t="shared" si="26"/>
        <v>65.95591448556263</v>
      </c>
      <c r="L157" s="8">
        <f t="shared" si="27"/>
        <v>84.51293218185732</v>
      </c>
      <c r="M157" s="8">
        <f t="shared" si="28"/>
        <v>0.06535854602177532</v>
      </c>
      <c r="N157" s="10">
        <f t="shared" si="25"/>
        <v>0.7771917692884056</v>
      </c>
      <c r="P157" s="8">
        <f t="shared" si="35"/>
        <v>66.65632290866427</v>
      </c>
      <c r="Q157" s="10">
        <f t="shared" si="38"/>
        <v>-0.5521830507537289</v>
      </c>
      <c r="R157" s="10">
        <f t="shared" si="39"/>
        <v>0.5521830507537289</v>
      </c>
      <c r="S157" s="10">
        <f t="shared" si="36"/>
        <v>1</v>
      </c>
      <c r="T157" s="8">
        <f t="shared" si="30"/>
        <v>-0.3774532345673407</v>
      </c>
      <c r="U157" s="8">
        <f t="shared" si="31"/>
        <v>0.3774532345673407</v>
      </c>
    </row>
    <row r="158" spans="1:21" ht="13.5">
      <c r="A158">
        <v>154</v>
      </c>
      <c r="B158" s="8">
        <f t="shared" si="29"/>
        <v>65.99408547448007</v>
      </c>
      <c r="D158" s="9">
        <f t="shared" si="32"/>
        <v>68.97017645370966</v>
      </c>
      <c r="G158" s="8">
        <f t="shared" si="37"/>
        <v>61.56496170261747</v>
      </c>
      <c r="H158" s="8">
        <f t="shared" si="33"/>
        <v>62.00787407980373</v>
      </c>
      <c r="I158" s="8">
        <f t="shared" si="34"/>
        <v>-1.3300684276696721</v>
      </c>
      <c r="K158" s="8">
        <f t="shared" si="26"/>
        <v>65.7335514141895</v>
      </c>
      <c r="L158" s="8">
        <f t="shared" si="27"/>
        <v>84.61181322137246</v>
      </c>
      <c r="M158" s="8">
        <f t="shared" si="28"/>
        <v>0.06871079537111126</v>
      </c>
      <c r="N158" s="10">
        <f aca="true" t="shared" si="40" ref="N158:N221">(B69/$L$94+B159/AVERAGE($B$95:$B$184))/2</f>
        <v>0.7747773603500436</v>
      </c>
      <c r="P158" s="8">
        <f t="shared" si="35"/>
        <v>66.27886967409692</v>
      </c>
      <c r="Q158" s="10">
        <f t="shared" si="38"/>
        <v>-0.4650326148838218</v>
      </c>
      <c r="R158" s="10">
        <f t="shared" si="39"/>
        <v>0.4650326148838218</v>
      </c>
      <c r="S158" s="10">
        <f t="shared" si="36"/>
        <v>1</v>
      </c>
      <c r="T158" s="8">
        <f t="shared" si="30"/>
        <v>-0.2847841996168512</v>
      </c>
      <c r="U158" s="8">
        <f t="shared" si="31"/>
        <v>0.2847841996168512</v>
      </c>
    </row>
    <row r="159" spans="1:21" ht="13.5">
      <c r="A159">
        <v>155</v>
      </c>
      <c r="B159" s="8">
        <f t="shared" si="29"/>
        <v>65.80384493975583</v>
      </c>
      <c r="D159" s="9">
        <f t="shared" si="32"/>
        <v>68.37495825786374</v>
      </c>
      <c r="G159" s="8">
        <f t="shared" si="37"/>
        <v>60.677805652134055</v>
      </c>
      <c r="H159" s="8">
        <f t="shared" si="33"/>
        <v>61.19040958089624</v>
      </c>
      <c r="I159" s="8">
        <f t="shared" si="34"/>
        <v>-1.2788080347934538</v>
      </c>
      <c r="K159" s="8">
        <f aca="true" t="shared" si="41" ref="K159:K222">(L158+M158)*N69</f>
        <v>65.60855287075105</v>
      </c>
      <c r="L159" s="8">
        <f aca="true" t="shared" si="42" ref="L159:L222">$L$1*B159/N69+(1-$L$1)*(L158+M158)</f>
        <v>84.70573023455518</v>
      </c>
      <c r="M159" s="8">
        <f aca="true" t="shared" si="43" ref="M159:M222">$L$2*(L159-L158)+(1-$L$2)*M158</f>
        <v>0.07123141715227196</v>
      </c>
      <c r="N159" s="10">
        <f t="shared" si="40"/>
        <v>0.7735807838730386</v>
      </c>
      <c r="P159" s="8">
        <f t="shared" si="35"/>
        <v>65.99408547448007</v>
      </c>
      <c r="Q159" s="10">
        <f t="shared" si="38"/>
        <v>-0.3751293969110776</v>
      </c>
      <c r="R159" s="10">
        <f t="shared" si="39"/>
        <v>0.3751293969110776</v>
      </c>
      <c r="S159" s="10">
        <f t="shared" si="36"/>
        <v>1</v>
      </c>
      <c r="T159" s="8">
        <f t="shared" si="30"/>
        <v>-0.1902405347242393</v>
      </c>
      <c r="U159" s="8">
        <f t="shared" si="31"/>
        <v>0.1902405347242393</v>
      </c>
    </row>
    <row r="160" spans="1:21" ht="13.5">
      <c r="A160">
        <v>156</v>
      </c>
      <c r="B160" s="8">
        <f t="shared" si="29"/>
        <v>65.70956209263454</v>
      </c>
      <c r="D160" s="9">
        <f t="shared" si="32"/>
        <v>67.86073559424216</v>
      </c>
      <c r="G160" s="8">
        <f t="shared" si="37"/>
        <v>59.91160154610278</v>
      </c>
      <c r="H160" s="8">
        <f t="shared" si="33"/>
        <v>60.49139760075596</v>
      </c>
      <c r="I160" s="8">
        <f t="shared" si="34"/>
        <v>-1.2208284293281362</v>
      </c>
      <c r="K160" s="8">
        <f t="shared" si="41"/>
        <v>65.58182844890239</v>
      </c>
      <c r="L160" s="8">
        <f t="shared" si="42"/>
        <v>84.79347364972952</v>
      </c>
      <c r="M160" s="8">
        <f t="shared" si="43"/>
        <v>0.0728826169544792</v>
      </c>
      <c r="N160" s="10">
        <f t="shared" si="40"/>
        <v>0.7736140525551571</v>
      </c>
      <c r="P160" s="8">
        <f t="shared" si="35"/>
        <v>65.80384493975583</v>
      </c>
      <c r="Q160" s="10">
        <f t="shared" si="38"/>
        <v>-0.2829113962764268</v>
      </c>
      <c r="R160" s="10">
        <f t="shared" si="39"/>
        <v>0.2829113962764268</v>
      </c>
      <c r="S160" s="10">
        <f t="shared" si="36"/>
        <v>1</v>
      </c>
      <c r="T160" s="8">
        <f t="shared" si="30"/>
        <v>-0.09428284712129198</v>
      </c>
      <c r="U160" s="8">
        <f t="shared" si="31"/>
        <v>0.09428284712129198</v>
      </c>
    </row>
    <row r="161" spans="1:21" ht="13.5">
      <c r="A161">
        <v>157</v>
      </c>
      <c r="B161" s="8">
        <f t="shared" si="29"/>
        <v>65.71218345961809</v>
      </c>
      <c r="D161" s="9">
        <f t="shared" si="32"/>
        <v>67.43050089392064</v>
      </c>
      <c r="G161" s="8">
        <f t="shared" si="37"/>
        <v>59.27056917142782</v>
      </c>
      <c r="H161" s="8">
        <f t="shared" si="33"/>
        <v>59.914730600246855</v>
      </c>
      <c r="I161" s="8">
        <f t="shared" si="34"/>
        <v>-1.156412286446233</v>
      </c>
      <c r="K161" s="8">
        <f t="shared" si="41"/>
        <v>65.65380579705916</v>
      </c>
      <c r="L161" s="8">
        <f t="shared" si="42"/>
        <v>84.87390236313429</v>
      </c>
      <c r="M161" s="8">
        <f t="shared" si="43"/>
        <v>0.07363722659950842</v>
      </c>
      <c r="N161" s="10">
        <f t="shared" si="40"/>
        <v>0.7748831874121747</v>
      </c>
      <c r="P161" s="8">
        <f t="shared" si="35"/>
        <v>65.70956209263454</v>
      </c>
      <c r="Q161" s="10">
        <f t="shared" si="38"/>
        <v>-0.1888278898092352</v>
      </c>
      <c r="R161" s="10">
        <f t="shared" si="39"/>
        <v>0.18987643660265405</v>
      </c>
      <c r="S161" s="10">
        <f t="shared" si="36"/>
        <v>0.9944777413554843</v>
      </c>
      <c r="T161" s="8">
        <f t="shared" si="30"/>
        <v>0.002621366983547091</v>
      </c>
      <c r="U161" s="8">
        <f t="shared" si="31"/>
        <v>0.002621366983547091</v>
      </c>
    </row>
    <row r="162" spans="1:21" ht="13.5">
      <c r="A162">
        <v>158</v>
      </c>
      <c r="B162" s="8">
        <f t="shared" si="29"/>
        <v>65.81218345961808</v>
      </c>
      <c r="D162" s="9">
        <f t="shared" si="32"/>
        <v>67.08683740706013</v>
      </c>
      <c r="G162" s="8">
        <f t="shared" si="37"/>
        <v>58.75831831380062</v>
      </c>
      <c r="H162" s="8">
        <f t="shared" si="33"/>
        <v>59.46370482838237</v>
      </c>
      <c r="I162" s="8">
        <f t="shared" si="34"/>
        <v>-1.0858736349880582</v>
      </c>
      <c r="K162" s="8">
        <f t="shared" si="41"/>
        <v>65.82442024011482</v>
      </c>
      <c r="L162" s="8">
        <f t="shared" si="42"/>
        <v>84.9459604122919</v>
      </c>
      <c r="M162" s="8">
        <f t="shared" si="43"/>
        <v>0.07347930885531802</v>
      </c>
      <c r="N162" s="10">
        <f t="shared" si="40"/>
        <v>0.7773881884440914</v>
      </c>
      <c r="P162" s="8">
        <f t="shared" si="35"/>
        <v>65.7121689837516</v>
      </c>
      <c r="Q162" s="10">
        <f t="shared" si="38"/>
        <v>-0.0933343477224696</v>
      </c>
      <c r="R162" s="10">
        <f t="shared" si="39"/>
        <v>0.1343886848624834</v>
      </c>
      <c r="S162" s="10">
        <f t="shared" si="36"/>
        <v>0.6945104628263631</v>
      </c>
      <c r="T162" s="8">
        <f t="shared" si="30"/>
        <v>0.10001447586648737</v>
      </c>
      <c r="U162" s="8">
        <f t="shared" si="31"/>
        <v>0.10001447586648737</v>
      </c>
    </row>
    <row r="163" spans="1:21" ht="13.5">
      <c r="A163">
        <v>159</v>
      </c>
      <c r="B163" s="8">
        <f t="shared" si="29"/>
        <v>66.00956209263454</v>
      </c>
      <c r="D163" s="9">
        <f t="shared" si="32"/>
        <v>66.83190661757172</v>
      </c>
      <c r="G163" s="8">
        <f t="shared" si="37"/>
        <v>58.37783119339431</v>
      </c>
      <c r="H163" s="8">
        <f t="shared" si="33"/>
        <v>59.14100428331834</v>
      </c>
      <c r="I163" s="8">
        <f t="shared" si="34"/>
        <v>-1.0095563259956555</v>
      </c>
      <c r="K163" s="8">
        <f t="shared" si="41"/>
        <v>66.09310822735425</v>
      </c>
      <c r="L163" s="8">
        <f t="shared" si="42"/>
        <v>85.00869269206166</v>
      </c>
      <c r="M163" s="8">
        <f t="shared" si="43"/>
        <v>0.07240460594676237</v>
      </c>
      <c r="N163" s="10">
        <f t="shared" si="40"/>
        <v>0.7811230346351317</v>
      </c>
      <c r="P163" s="8">
        <f t="shared" si="35"/>
        <v>65.78163008367497</v>
      </c>
      <c r="Q163" s="10">
        <f t="shared" si="38"/>
        <v>0.009208893992814637</v>
      </c>
      <c r="R163" s="10">
        <f t="shared" si="39"/>
        <v>0.12301824673102715</v>
      </c>
      <c r="S163" s="10">
        <f t="shared" si="36"/>
        <v>0.074857951869119</v>
      </c>
      <c r="T163" s="8">
        <f t="shared" si="30"/>
        <v>0.22793200895957</v>
      </c>
      <c r="U163" s="8">
        <f t="shared" si="31"/>
        <v>0.22793200895957</v>
      </c>
    </row>
    <row r="164" spans="1:21" ht="13.5">
      <c r="A164">
        <v>160</v>
      </c>
      <c r="B164" s="8">
        <f t="shared" si="29"/>
        <v>66.30384493975583</v>
      </c>
      <c r="D164" s="9">
        <f t="shared" si="32"/>
        <v>66.66743771258429</v>
      </c>
      <c r="G164" s="8">
        <f t="shared" si="37"/>
        <v>58.131447957322685</v>
      </c>
      <c r="H164" s="8">
        <f t="shared" si="33"/>
        <v>58.948687655566</v>
      </c>
      <c r="I164" s="8">
        <f t="shared" si="34"/>
        <v>-0.927832356171324</v>
      </c>
      <c r="K164" s="8">
        <f t="shared" si="41"/>
        <v>66.45880491150723</v>
      </c>
      <c r="L164" s="8">
        <f t="shared" si="42"/>
        <v>85.06125919762212</v>
      </c>
      <c r="M164" s="8">
        <f t="shared" si="43"/>
        <v>0.07042079590813248</v>
      </c>
      <c r="N164" s="10">
        <f t="shared" si="40"/>
        <v>0.7860757132875289</v>
      </c>
      <c r="P164" s="8">
        <f t="shared" si="35"/>
        <v>65.7986926070311</v>
      </c>
      <c r="Q164" s="10">
        <f t="shared" si="38"/>
        <v>0.14828746748260926</v>
      </c>
      <c r="R164" s="10">
        <f t="shared" si="39"/>
        <v>0.18600060633112606</v>
      </c>
      <c r="S164" s="10">
        <f t="shared" si="36"/>
        <v>0.7972418499465627</v>
      </c>
      <c r="T164" s="8">
        <f t="shared" si="30"/>
        <v>0.5051523327247338</v>
      </c>
      <c r="U164" s="8">
        <f t="shared" si="31"/>
        <v>0.5051523327247338</v>
      </c>
    </row>
    <row r="165" spans="1:21" ht="13.5">
      <c r="A165">
        <v>161</v>
      </c>
      <c r="B165" s="8">
        <f t="shared" si="29"/>
        <v>66.69408547448006</v>
      </c>
      <c r="D165" s="9">
        <f t="shared" si="32"/>
        <v>66.59471915801859</v>
      </c>
      <c r="G165" s="8">
        <f t="shared" si="37"/>
        <v>58.020855299394675</v>
      </c>
      <c r="H165" s="8">
        <f t="shared" si="33"/>
        <v>58.888178316903215</v>
      </c>
      <c r="I165" s="8">
        <f t="shared" si="34"/>
        <v>-0.8411000544204699</v>
      </c>
      <c r="K165" s="8">
        <f t="shared" si="41"/>
        <v>66.91994607427995</v>
      </c>
      <c r="L165" s="8">
        <f t="shared" si="42"/>
        <v>85.10294731600543</v>
      </c>
      <c r="M165" s="8">
        <f t="shared" si="43"/>
        <v>0.06754752815564978</v>
      </c>
      <c r="N165" s="10">
        <f t="shared" si="40"/>
        <v>0.7922282785461805</v>
      </c>
      <c r="P165" s="8">
        <f t="shared" si="35"/>
        <v>66.20142118727739</v>
      </c>
      <c r="Q165" s="10">
        <f t="shared" si="38"/>
        <v>0.26567689434740205</v>
      </c>
      <c r="R165" s="10">
        <f t="shared" si="39"/>
        <v>0.26567689434740205</v>
      </c>
      <c r="S165" s="10">
        <f t="shared" si="36"/>
        <v>1</v>
      </c>
      <c r="T165" s="8">
        <f t="shared" si="30"/>
        <v>0.49266428720267186</v>
      </c>
      <c r="U165" s="8">
        <f t="shared" si="31"/>
        <v>0.49266428720267186</v>
      </c>
    </row>
    <row r="166" spans="1:21" ht="13.5">
      <c r="A166">
        <v>162</v>
      </c>
      <c r="B166" s="8">
        <f t="shared" si="29"/>
        <v>67.17886967409693</v>
      </c>
      <c r="D166" s="9">
        <f t="shared" si="32"/>
        <v>66.61459242131089</v>
      </c>
      <c r="G166" s="8">
        <f t="shared" si="37"/>
        <v>58.04707826248274</v>
      </c>
      <c r="H166" s="8">
        <f t="shared" si="33"/>
        <v>58.960257403644164</v>
      </c>
      <c r="I166" s="8">
        <f t="shared" si="34"/>
        <v>-0.749782140304328</v>
      </c>
      <c r="K166" s="8">
        <f t="shared" si="41"/>
        <v>67.47447451331607</v>
      </c>
      <c r="L166" s="8">
        <f t="shared" si="42"/>
        <v>85.13318175559503</v>
      </c>
      <c r="M166" s="8">
        <f t="shared" si="43"/>
        <v>0.06381621929904537</v>
      </c>
      <c r="N166" s="10">
        <f t="shared" si="40"/>
        <v>0.79955693882905</v>
      </c>
      <c r="P166" s="8">
        <f t="shared" si="35"/>
        <v>66.69408547448006</v>
      </c>
      <c r="Q166" s="10">
        <f t="shared" si="38"/>
        <v>0.36210946087406626</v>
      </c>
      <c r="R166" s="10">
        <f t="shared" si="39"/>
        <v>0.36210946087406626</v>
      </c>
      <c r="S166" s="10">
        <f t="shared" si="36"/>
        <v>1</v>
      </c>
      <c r="T166" s="8">
        <f t="shared" si="30"/>
        <v>0.48478419961686825</v>
      </c>
      <c r="U166" s="8">
        <f t="shared" si="31"/>
        <v>0.48478419961686825</v>
      </c>
    </row>
    <row r="167" spans="1:21" ht="13.5">
      <c r="A167">
        <v>163</v>
      </c>
      <c r="B167" s="8">
        <f t="shared" si="29"/>
        <v>67.75632290866425</v>
      </c>
      <c r="D167" s="9">
        <f t="shared" si="32"/>
        <v>66.7274478718681</v>
      </c>
      <c r="G167" s="8">
        <f t="shared" si="37"/>
        <v>58.21047526333984</v>
      </c>
      <c r="H167" s="8">
        <f t="shared" si="33"/>
        <v>59.16506002787228</v>
      </c>
      <c r="I167" s="8">
        <f t="shared" si="34"/>
        <v>-0.6543236638510836</v>
      </c>
      <c r="K167" s="8">
        <f t="shared" si="41"/>
        <v>68.11985089823108</v>
      </c>
      <c r="L167" s="8">
        <f t="shared" si="42"/>
        <v>85.15153179582505</v>
      </c>
      <c r="M167" s="8">
        <f t="shared" si="43"/>
        <v>0.059269601392142664</v>
      </c>
      <c r="N167" s="10">
        <f t="shared" si="40"/>
        <v>0.8080321727373645</v>
      </c>
      <c r="P167" s="8">
        <f t="shared" si="35"/>
        <v>67.17886967409693</v>
      </c>
      <c r="Q167" s="10">
        <f t="shared" si="38"/>
        <v>0.4575972126142318</v>
      </c>
      <c r="R167" s="10">
        <f t="shared" si="39"/>
        <v>0.4575972126142318</v>
      </c>
      <c r="S167" s="10">
        <f t="shared" si="36"/>
        <v>1</v>
      </c>
      <c r="T167" s="8">
        <f t="shared" si="30"/>
        <v>0.5774532345673151</v>
      </c>
      <c r="U167" s="8">
        <f t="shared" si="31"/>
        <v>0.5774532345673151</v>
      </c>
    </row>
    <row r="168" spans="1:21" ht="13.5">
      <c r="A168">
        <v>164</v>
      </c>
      <c r="B168" s="8">
        <f t="shared" si="29"/>
        <v>68.42411907401664</v>
      </c>
      <c r="D168" s="9">
        <f t="shared" si="32"/>
        <v>66.93322287922733</v>
      </c>
      <c r="G168" s="8">
        <f t="shared" si="37"/>
        <v>58.5107363640212</v>
      </c>
      <c r="H168" s="8">
        <f t="shared" si="33"/>
        <v>59.50207463502075</v>
      </c>
      <c r="I168" s="8">
        <f t="shared" si="34"/>
        <v>-0.5551898367511285</v>
      </c>
      <c r="K168" s="8">
        <f t="shared" si="41"/>
        <v>68.85306899368547</v>
      </c>
      <c r="L168" s="8">
        <f t="shared" si="42"/>
        <v>85.15771564962677</v>
      </c>
      <c r="M168" s="8">
        <f t="shared" si="43"/>
        <v>0.05396102663309996</v>
      </c>
      <c r="N168" s="10">
        <f t="shared" si="40"/>
        <v>0.8176188728809006</v>
      </c>
      <c r="P168" s="8">
        <f t="shared" si="35"/>
        <v>67.75632290866425</v>
      </c>
      <c r="Q168" s="10">
        <f t="shared" si="38"/>
        <v>0.5455700438927977</v>
      </c>
      <c r="R168" s="10">
        <f t="shared" si="39"/>
        <v>0.5455700438927977</v>
      </c>
      <c r="S168" s="10">
        <f t="shared" si="36"/>
        <v>1</v>
      </c>
      <c r="T168" s="8">
        <f t="shared" si="30"/>
        <v>0.6677961653523994</v>
      </c>
      <c r="U168" s="8">
        <f t="shared" si="31"/>
        <v>0.6677961653523994</v>
      </c>
    </row>
    <row r="169" spans="1:21" ht="13.5">
      <c r="A169">
        <v>165</v>
      </c>
      <c r="B169" s="8">
        <f t="shared" si="29"/>
        <v>69.17949192431122</v>
      </c>
      <c r="D169" s="9">
        <f t="shared" si="32"/>
        <v>67.2314021181852</v>
      </c>
      <c r="G169" s="8">
        <f t="shared" si="37"/>
        <v>58.94688479826962</v>
      </c>
      <c r="H169" s="8">
        <f t="shared" si="33"/>
        <v>59.970145510873785</v>
      </c>
      <c r="I169" s="8">
        <f t="shared" si="34"/>
        <v>-0.452863765490712</v>
      </c>
      <c r="K169" s="8">
        <f t="shared" si="41"/>
        <v>69.67067504033533</v>
      </c>
      <c r="L169" s="8">
        <f t="shared" si="42"/>
        <v>85.15160185016231</v>
      </c>
      <c r="M169" s="8">
        <f t="shared" si="43"/>
        <v>0.04795354402334414</v>
      </c>
      <c r="N169" s="10">
        <f t="shared" si="40"/>
        <v>0.8282765169176607</v>
      </c>
      <c r="P169" s="8">
        <f t="shared" si="35"/>
        <v>68.42411907401664</v>
      </c>
      <c r="Q169" s="10">
        <f t="shared" si="38"/>
        <v>0.5956141474067664</v>
      </c>
      <c r="R169" s="10">
        <f t="shared" si="39"/>
        <v>0.5956141474067664</v>
      </c>
      <c r="S169" s="10">
        <f t="shared" si="36"/>
        <v>1</v>
      </c>
      <c r="T169" s="8">
        <f t="shared" si="30"/>
        <v>0.7553728502945773</v>
      </c>
      <c r="U169" s="8">
        <f t="shared" si="31"/>
        <v>0.7553728502945773</v>
      </c>
    </row>
    <row r="170" spans="1:21" ht="13.5">
      <c r="A170">
        <v>166</v>
      </c>
      <c r="B170" s="8">
        <f t="shared" si="29"/>
        <v>70.01924854889916</v>
      </c>
      <c r="D170" s="9">
        <f t="shared" si="32"/>
        <v>67.62102007941041</v>
      </c>
      <c r="G170" s="8">
        <f t="shared" si="37"/>
        <v>59.51728174538307</v>
      </c>
      <c r="H170" s="8">
        <f t="shared" si="33"/>
        <v>60.567478425734684</v>
      </c>
      <c r="I170" s="8">
        <f t="shared" si="34"/>
        <v>-0.34784409745555084</v>
      </c>
      <c r="K170" s="8">
        <f t="shared" si="41"/>
        <v>70.56879098482938</v>
      </c>
      <c r="L170" s="8">
        <f t="shared" si="42"/>
        <v>85.13320769209514</v>
      </c>
      <c r="M170" s="8">
        <f t="shared" si="43"/>
        <v>0.04131877381429301</v>
      </c>
      <c r="N170" s="10">
        <f t="shared" si="40"/>
        <v>0.8399593649746513</v>
      </c>
      <c r="P170" s="8">
        <f t="shared" si="35"/>
        <v>69.17949192431122</v>
      </c>
      <c r="Q170" s="10">
        <f t="shared" si="38"/>
        <v>0.6650326148838189</v>
      </c>
      <c r="R170" s="10">
        <f t="shared" si="39"/>
        <v>0.6650326148838189</v>
      </c>
      <c r="S170" s="10">
        <f t="shared" si="36"/>
        <v>1</v>
      </c>
      <c r="T170" s="8">
        <f t="shared" si="30"/>
        <v>0.8397566245879347</v>
      </c>
      <c r="U170" s="8">
        <f t="shared" si="31"/>
        <v>0.8397566245879347</v>
      </c>
    </row>
    <row r="171" spans="1:21" ht="13.5">
      <c r="A171">
        <v>167</v>
      </c>
      <c r="B171" s="8">
        <f t="shared" si="29"/>
        <v>70.93978492786557</v>
      </c>
      <c r="D171" s="9">
        <f t="shared" si="32"/>
        <v>68.10066577330817</v>
      </c>
      <c r="G171" s="8">
        <f t="shared" si="37"/>
        <v>60.219634328279135</v>
      </c>
      <c r="H171" s="8">
        <f t="shared" si="33"/>
        <v>61.291649388237786</v>
      </c>
      <c r="I171" s="8">
        <f t="shared" si="34"/>
        <v>-0.24064259145968553</v>
      </c>
      <c r="K171" s="8">
        <f t="shared" si="41"/>
        <v>71.54314116232192</v>
      </c>
      <c r="L171" s="8">
        <f t="shared" si="42"/>
        <v>85.10269486790416</v>
      </c>
      <c r="M171" s="8">
        <f t="shared" si="43"/>
        <v>0.03413561401376587</v>
      </c>
      <c r="N171" s="10">
        <f t="shared" si="40"/>
        <v>0.8526166824879442</v>
      </c>
      <c r="P171" s="8">
        <f t="shared" si="35"/>
        <v>70.01924854889916</v>
      </c>
      <c r="Q171" s="10">
        <f t="shared" si="38"/>
        <v>0.7521830507537288</v>
      </c>
      <c r="R171" s="10">
        <f t="shared" si="39"/>
        <v>0.7521830507537288</v>
      </c>
      <c r="S171" s="10">
        <f t="shared" si="36"/>
        <v>1</v>
      </c>
      <c r="T171" s="8">
        <f t="shared" si="30"/>
        <v>0.9205363789664176</v>
      </c>
      <c r="U171" s="8">
        <f t="shared" si="31"/>
        <v>0.9205363789664176</v>
      </c>
    </row>
    <row r="172" spans="1:21" ht="13.5">
      <c r="A172">
        <v>168</v>
      </c>
      <c r="B172" s="8">
        <f t="shared" si="29"/>
        <v>71.93710349045212</v>
      </c>
      <c r="D172" s="9">
        <f t="shared" si="32"/>
        <v>68.66848960421964</v>
      </c>
      <c r="G172" s="8">
        <f t="shared" si="37"/>
        <v>61.051006796778104</v>
      </c>
      <c r="H172" s="8">
        <f t="shared" si="33"/>
        <v>62.139616466145505</v>
      </c>
      <c r="I172" s="8">
        <f t="shared" si="34"/>
        <v>-0.13178162452294517</v>
      </c>
      <c r="K172" s="8">
        <f t="shared" si="41"/>
        <v>72.58908196303135</v>
      </c>
      <c r="L172" s="8">
        <f t="shared" si="42"/>
        <v>85.06036253495297</v>
      </c>
      <c r="M172" s="8">
        <f t="shared" si="43"/>
        <v>0.026488819317270262</v>
      </c>
      <c r="N172" s="10">
        <f t="shared" si="40"/>
        <v>0.866192987376375</v>
      </c>
      <c r="P172" s="8">
        <f t="shared" si="35"/>
        <v>70.93978492786557</v>
      </c>
      <c r="Q172" s="10">
        <f t="shared" si="38"/>
        <v>0.8361561163575744</v>
      </c>
      <c r="R172" s="10">
        <f t="shared" si="39"/>
        <v>0.8361561163575744</v>
      </c>
      <c r="S172" s="10">
        <f t="shared" si="36"/>
        <v>1</v>
      </c>
      <c r="T172" s="8">
        <f t="shared" si="30"/>
        <v>0.9973185625865426</v>
      </c>
      <c r="U172" s="8">
        <f t="shared" si="31"/>
        <v>0.9973185625865426</v>
      </c>
    </row>
    <row r="173" spans="1:21" ht="13.5">
      <c r="A173">
        <v>169</v>
      </c>
      <c r="B173" s="8">
        <f t="shared" si="29"/>
        <v>73.00683259082005</v>
      </c>
      <c r="D173" s="9">
        <f t="shared" si="32"/>
        <v>69.32221238146614</v>
      </c>
      <c r="G173" s="8">
        <f t="shared" si="37"/>
        <v>62.00783484162256</v>
      </c>
      <c r="H173" s="8">
        <f t="shared" si="33"/>
        <v>63.10773461654231</v>
      </c>
      <c r="I173" s="8">
        <f t="shared" si="34"/>
        <v>-0.021791647030970168</v>
      </c>
      <c r="K173" s="8">
        <f t="shared" si="41"/>
        <v>73.70163396100489</v>
      </c>
      <c r="L173" s="8">
        <f t="shared" si="42"/>
        <v>85.00663812461927</v>
      </c>
      <c r="M173" s="8">
        <f t="shared" si="43"/>
        <v>0.018467496352173214</v>
      </c>
      <c r="N173" s="10">
        <f t="shared" si="40"/>
        <v>0.8806283203446624</v>
      </c>
      <c r="P173" s="8">
        <f t="shared" si="35"/>
        <v>71.93710349045212</v>
      </c>
      <c r="Q173" s="10">
        <f t="shared" si="38"/>
        <v>0.9165427033606818</v>
      </c>
      <c r="R173" s="10">
        <f t="shared" si="39"/>
        <v>0.9165427033606818</v>
      </c>
      <c r="S173" s="10">
        <f t="shared" si="36"/>
        <v>1</v>
      </c>
      <c r="T173" s="8">
        <f t="shared" si="30"/>
        <v>1.0697291003679368</v>
      </c>
      <c r="U173" s="8">
        <f t="shared" si="31"/>
        <v>1.0697291003679368</v>
      </c>
    </row>
    <row r="174" spans="1:21" ht="13.5">
      <c r="A174">
        <v>170</v>
      </c>
      <c r="B174" s="8">
        <f t="shared" si="29"/>
        <v>74.14424780626922</v>
      </c>
      <c r="D174" s="9">
        <f t="shared" si="32"/>
        <v>70.05913642333692</v>
      </c>
      <c r="G174" s="8">
        <f t="shared" si="37"/>
        <v>63.085942969511336</v>
      </c>
      <c r="H174" s="8">
        <f t="shared" si="33"/>
        <v>64.19177345318712</v>
      </c>
      <c r="I174" s="8">
        <f t="shared" si="34"/>
        <v>0.08879140133660837</v>
      </c>
      <c r="K174" s="8">
        <f t="shared" si="41"/>
        <v>74.8755159501236</v>
      </c>
      <c r="L174" s="8">
        <f t="shared" si="42"/>
        <v>84.94206625839813</v>
      </c>
      <c r="M174" s="8">
        <f t="shared" si="43"/>
        <v>0.010163560094841529</v>
      </c>
      <c r="N174" s="10">
        <f t="shared" si="40"/>
        <v>0.8958585369990701</v>
      </c>
      <c r="P174" s="8">
        <f t="shared" si="35"/>
        <v>73.00683259082005</v>
      </c>
      <c r="Q174" s="10">
        <f t="shared" si="38"/>
        <v>0.9929511763915997</v>
      </c>
      <c r="R174" s="10">
        <f t="shared" si="39"/>
        <v>0.9929511763915997</v>
      </c>
      <c r="S174" s="10">
        <f t="shared" si="36"/>
        <v>1</v>
      </c>
      <c r="T174" s="8">
        <f t="shared" si="30"/>
        <v>1.1374152154491668</v>
      </c>
      <c r="U174" s="8">
        <f t="shared" si="31"/>
        <v>1.1374152154491668</v>
      </c>
    </row>
    <row r="175" spans="1:21" ht="13.5">
      <c r="A175">
        <v>171</v>
      </c>
      <c r="B175" s="8">
        <f t="shared" si="29"/>
        <v>75.34429495415054</v>
      </c>
      <c r="D175" s="9">
        <f t="shared" si="32"/>
        <v>70.87615869992338</v>
      </c>
      <c r="G175" s="8">
        <f t="shared" si="37"/>
        <v>64.28056485452373</v>
      </c>
      <c r="H175" s="8">
        <f t="shared" si="33"/>
        <v>65.38693786448641</v>
      </c>
      <c r="I175" s="8">
        <f t="shared" si="34"/>
        <v>0.19942870233287635</v>
      </c>
      <c r="K175" s="8">
        <f t="shared" si="41"/>
        <v>76.1051803200039</v>
      </c>
      <c r="L175" s="8">
        <f t="shared" si="42"/>
        <v>84.86729616720443</v>
      </c>
      <c r="M175" s="8">
        <f t="shared" si="43"/>
        <v>0.0016701949659874947</v>
      </c>
      <c r="N175" s="10">
        <f t="shared" si="40"/>
        <v>0.9118156203524442</v>
      </c>
      <c r="P175" s="8">
        <f t="shared" si="35"/>
        <v>74.14424780626922</v>
      </c>
      <c r="Q175" s="10">
        <f t="shared" si="38"/>
        <v>1.065009281050277</v>
      </c>
      <c r="R175" s="10">
        <f t="shared" si="39"/>
        <v>1.065009281050277</v>
      </c>
      <c r="S175" s="10">
        <f t="shared" si="36"/>
        <v>1</v>
      </c>
      <c r="T175" s="8">
        <f t="shared" si="30"/>
        <v>1.200047147881321</v>
      </c>
      <c r="U175" s="8">
        <f t="shared" si="31"/>
        <v>1.200047147881321</v>
      </c>
    </row>
    <row r="176" spans="1:21" ht="13.5">
      <c r="A176">
        <v>172</v>
      </c>
      <c r="B176" s="8">
        <f t="shared" si="29"/>
        <v>76.60161471533588</v>
      </c>
      <c r="D176" s="9">
        <f t="shared" si="32"/>
        <v>71.7697859507688</v>
      </c>
      <c r="G176" s="8">
        <f t="shared" si="37"/>
        <v>65.5863665668193</v>
      </c>
      <c r="H176" s="8">
        <f t="shared" si="33"/>
        <v>66.68789138167095</v>
      </c>
      <c r="I176" s="8">
        <f t="shared" si="34"/>
        <v>0.30958118381804256</v>
      </c>
      <c r="K176" s="8">
        <f t="shared" si="41"/>
        <v>77.38484921219313</v>
      </c>
      <c r="L176" s="8">
        <f t="shared" si="42"/>
        <v>84.78306802051286</v>
      </c>
      <c r="M176" s="8">
        <f t="shared" si="43"/>
        <v>-0.006919639199768474</v>
      </c>
      <c r="N176" s="10">
        <f t="shared" si="40"/>
        <v>0.9284280121961384</v>
      </c>
      <c r="P176" s="8">
        <f t="shared" si="35"/>
        <v>75.34429495415054</v>
      </c>
      <c r="Q176" s="10">
        <f t="shared" si="38"/>
        <v>1.132365957494062</v>
      </c>
      <c r="R176" s="10">
        <f t="shared" si="39"/>
        <v>1.132365957494062</v>
      </c>
      <c r="S176" s="10">
        <f t="shared" si="36"/>
        <v>1</v>
      </c>
      <c r="T176" s="8">
        <f t="shared" si="30"/>
        <v>1.257319761185343</v>
      </c>
      <c r="U176" s="8">
        <f t="shared" si="31"/>
        <v>1.257319761185343</v>
      </c>
    </row>
    <row r="177" spans="1:21" ht="13.5">
      <c r="A177">
        <v>173</v>
      </c>
      <c r="B177" s="8">
        <f t="shared" si="29"/>
        <v>77.91056874428217</v>
      </c>
      <c r="D177" s="9">
        <f t="shared" si="32"/>
        <v>72.73615170368222</v>
      </c>
      <c r="G177" s="8">
        <f t="shared" si="37"/>
        <v>66.99747256548899</v>
      </c>
      <c r="H177" s="8">
        <f t="shared" si="33"/>
        <v>68.08878218336831</v>
      </c>
      <c r="I177" s="8">
        <f t="shared" si="34"/>
        <v>0.41871214560597414</v>
      </c>
      <c r="K177" s="8">
        <f t="shared" si="41"/>
        <v>78.70855092330739</v>
      </c>
      <c r="L177" s="8">
        <f t="shared" si="42"/>
        <v>84.69019856414444</v>
      </c>
      <c r="M177" s="8">
        <f t="shared" si="43"/>
        <v>-0.015514620916633519</v>
      </c>
      <c r="N177" s="10">
        <f t="shared" si="40"/>
        <v>0.9456209617244116</v>
      </c>
      <c r="P177" s="8">
        <f t="shared" si="35"/>
        <v>76.60161471533588</v>
      </c>
      <c r="Q177" s="10">
        <f t="shared" si="38"/>
        <v>1.1946930507660114</v>
      </c>
      <c r="R177" s="10">
        <f t="shared" si="39"/>
        <v>1.1946930507660114</v>
      </c>
      <c r="S177" s="10">
        <f t="shared" si="36"/>
        <v>1</v>
      </c>
      <c r="T177" s="8">
        <f t="shared" si="30"/>
        <v>1.3089540289462889</v>
      </c>
      <c r="U177" s="8">
        <f t="shared" si="31"/>
        <v>1.3089540289462889</v>
      </c>
    </row>
    <row r="178" spans="1:21" ht="13.5">
      <c r="A178">
        <v>174</v>
      </c>
      <c r="B178" s="8">
        <f t="shared" si="29"/>
        <v>79.26526713848398</v>
      </c>
      <c r="D178" s="9">
        <f t="shared" si="32"/>
        <v>73.77103511180222</v>
      </c>
      <c r="G178" s="8">
        <f t="shared" si="37"/>
        <v>68.50749432897429</v>
      </c>
      <c r="H178" s="8">
        <f t="shared" si="33"/>
        <v>69.58327160992526</v>
      </c>
      <c r="I178" s="8">
        <f t="shared" si="34"/>
        <v>0.526289873701072</v>
      </c>
      <c r="K178" s="8">
        <f t="shared" si="41"/>
        <v>80.07015606410566</v>
      </c>
      <c r="L178" s="8">
        <f t="shared" si="42"/>
        <v>84.58956644285495</v>
      </c>
      <c r="M178" s="8">
        <f t="shared" si="43"/>
        <v>-0.024026370953919483</v>
      </c>
      <c r="N178" s="10">
        <f t="shared" si="40"/>
        <v>0.9633168897128419</v>
      </c>
      <c r="P178" s="8">
        <f t="shared" si="35"/>
        <v>77.91056874428217</v>
      </c>
      <c r="Q178" s="10">
        <f t="shared" si="38"/>
        <v>1.251686909532785</v>
      </c>
      <c r="R178" s="10">
        <f t="shared" si="39"/>
        <v>1.251686909532785</v>
      </c>
      <c r="S178" s="10">
        <f t="shared" si="36"/>
        <v>1</v>
      </c>
      <c r="T178" s="8">
        <f t="shared" si="30"/>
        <v>1.3546983942018045</v>
      </c>
      <c r="U178" s="8">
        <f t="shared" si="31"/>
        <v>1.3546983942018045</v>
      </c>
    </row>
    <row r="179" spans="1:21" ht="13.5">
      <c r="A179">
        <v>175</v>
      </c>
      <c r="B179" s="8">
        <f t="shared" si="29"/>
        <v>80.65959713348659</v>
      </c>
      <c r="D179" s="9">
        <f t="shared" si="32"/>
        <v>74.86988151713858</v>
      </c>
      <c r="G179" s="8">
        <f t="shared" si="37"/>
        <v>70.10956148362634</v>
      </c>
      <c r="H179" s="8">
        <f t="shared" si="33"/>
        <v>71.16456504861236</v>
      </c>
      <c r="I179" s="8">
        <f t="shared" si="34"/>
        <v>0.6317902301996747</v>
      </c>
      <c r="K179" s="8">
        <f t="shared" si="41"/>
        <v>81.46341303895039</v>
      </c>
      <c r="L179" s="8">
        <f t="shared" si="42"/>
        <v>84.48209755012572</v>
      </c>
      <c r="M179" s="8">
        <f t="shared" si="43"/>
        <v>-0.03237062313145053</v>
      </c>
      <c r="N179" s="10">
        <f t="shared" si="40"/>
        <v>0.981435766476509</v>
      </c>
      <c r="P179" s="8">
        <f t="shared" si="35"/>
        <v>79.26526713848398</v>
      </c>
      <c r="Q179" s="10">
        <f t="shared" si="38"/>
        <v>1.303069865443473</v>
      </c>
      <c r="R179" s="10">
        <f t="shared" si="39"/>
        <v>1.303069865443473</v>
      </c>
      <c r="S179" s="10">
        <f t="shared" si="36"/>
        <v>1</v>
      </c>
      <c r="T179" s="8">
        <f t="shared" si="30"/>
        <v>1.3943299950026073</v>
      </c>
      <c r="U179" s="8">
        <f t="shared" si="31"/>
        <v>1.3943299950026073</v>
      </c>
    </row>
    <row r="180" spans="1:21" ht="13.5">
      <c r="A180">
        <v>176</v>
      </c>
      <c r="B180" s="8">
        <f t="shared" si="29"/>
        <v>82.08725288366</v>
      </c>
      <c r="D180" s="9">
        <f t="shared" si="32"/>
        <v>76.02782464040818</v>
      </c>
      <c r="G180" s="8">
        <f t="shared" si="37"/>
        <v>71.79635527881203</v>
      </c>
      <c r="H180" s="8">
        <f t="shared" si="33"/>
        <v>72.82544503929682</v>
      </c>
      <c r="I180" s="8">
        <f t="shared" si="34"/>
        <v>0.7346992062481537</v>
      </c>
      <c r="K180" s="8">
        <f t="shared" si="41"/>
        <v>82.8819824753265</v>
      </c>
      <c r="L180" s="8">
        <f t="shared" si="42"/>
        <v>84.36875070635787</v>
      </c>
      <c r="M180" s="8">
        <f t="shared" si="43"/>
        <v>-0.04046824519508979</v>
      </c>
      <c r="N180" s="10">
        <f t="shared" si="40"/>
        <v>0.9998955017665738</v>
      </c>
      <c r="P180" s="8">
        <f t="shared" si="35"/>
        <v>80.65959713348659</v>
      </c>
      <c r="Q180" s="10">
        <f t="shared" si="38"/>
        <v>1.3485915859018918</v>
      </c>
      <c r="R180" s="10">
        <f t="shared" si="39"/>
        <v>1.3485915859018918</v>
      </c>
      <c r="S180" s="10">
        <f t="shared" si="36"/>
        <v>1</v>
      </c>
      <c r="T180" s="8">
        <f t="shared" si="30"/>
        <v>1.4276557501734146</v>
      </c>
      <c r="U180" s="8">
        <f t="shared" si="31"/>
        <v>1.4276557501734146</v>
      </c>
    </row>
    <row r="181" spans="1:21" ht="13.5">
      <c r="A181">
        <v>177</v>
      </c>
      <c r="B181" s="8">
        <f t="shared" si="29"/>
        <v>83.54176618364482</v>
      </c>
      <c r="D181" s="9">
        <f t="shared" si="32"/>
        <v>77.23971028905855</v>
      </c>
      <c r="G181" s="8">
        <f t="shared" si="37"/>
        <v>73.56014424554498</v>
      </c>
      <c r="H181" s="8">
        <f t="shared" si="33"/>
        <v>74.55830643935495</v>
      </c>
      <c r="I181" s="8">
        <f t="shared" si="34"/>
        <v>0.8345154256291509</v>
      </c>
      <c r="K181" s="8">
        <f t="shared" si="41"/>
        <v>84.31947030461772</v>
      </c>
      <c r="L181" s="8">
        <f t="shared" si="42"/>
        <v>84.25050392134548</v>
      </c>
      <c r="M181" s="8">
        <f t="shared" si="43"/>
        <v>-0.04824609917681967</v>
      </c>
      <c r="N181" s="10">
        <f t="shared" si="40"/>
        <v>1.018612344705719</v>
      </c>
      <c r="P181" s="8">
        <f t="shared" si="35"/>
        <v>82.08725288366</v>
      </c>
      <c r="Q181" s="10">
        <f t="shared" si="38"/>
        <v>1.388030293661788</v>
      </c>
      <c r="R181" s="10">
        <f t="shared" si="39"/>
        <v>1.388030293661788</v>
      </c>
      <c r="S181" s="10">
        <f t="shared" si="36"/>
        <v>1</v>
      </c>
      <c r="T181" s="8">
        <f t="shared" si="30"/>
        <v>1.454513299984825</v>
      </c>
      <c r="U181" s="8">
        <f t="shared" si="31"/>
        <v>1.454513299984825</v>
      </c>
    </row>
    <row r="182" spans="1:21" ht="13.5">
      <c r="A182">
        <v>178</v>
      </c>
      <c r="B182" s="8">
        <f t="shared" si="29"/>
        <v>85.01653798079872</v>
      </c>
      <c r="D182" s="9">
        <f t="shared" si="32"/>
        <v>78.5001214679758</v>
      </c>
      <c r="G182" s="8">
        <f t="shared" si="37"/>
        <v>75.3928218649841</v>
      </c>
      <c r="H182" s="8">
        <f t="shared" si="33"/>
        <v>76.35519347656556</v>
      </c>
      <c r="I182" s="8">
        <f t="shared" si="34"/>
        <v>0.9307525867872968</v>
      </c>
      <c r="K182" s="8">
        <f t="shared" si="41"/>
        <v>85.76945926975468</v>
      </c>
      <c r="L182" s="8">
        <f t="shared" si="42"/>
        <v>84.12834145026632</v>
      </c>
      <c r="M182" s="8">
        <f t="shared" si="43"/>
        <v>-0.05563773636705415</v>
      </c>
      <c r="N182" s="10">
        <f t="shared" si="40"/>
        <v>1.0375012918140065</v>
      </c>
      <c r="P182" s="8">
        <f t="shared" si="35"/>
        <v>83.54176618364482</v>
      </c>
      <c r="Q182" s="10">
        <f t="shared" si="38"/>
        <v>1.4211938473033086</v>
      </c>
      <c r="R182" s="10">
        <f t="shared" si="39"/>
        <v>1.4211938473033086</v>
      </c>
      <c r="S182" s="10">
        <f t="shared" si="36"/>
        <v>1</v>
      </c>
      <c r="T182" s="8">
        <f t="shared" si="30"/>
        <v>1.4747717971538918</v>
      </c>
      <c r="U182" s="8">
        <f t="shared" si="31"/>
        <v>1.4747717971538918</v>
      </c>
    </row>
    <row r="183" spans="1:21" ht="13.5">
      <c r="A183">
        <v>179</v>
      </c>
      <c r="B183" s="8">
        <f t="shared" si="29"/>
        <v>86.50487052511751</v>
      </c>
      <c r="D183" s="9">
        <f t="shared" si="32"/>
        <v>79.8034047705404</v>
      </c>
      <c r="G183" s="8">
        <f t="shared" si="37"/>
        <v>77.28594606335285</v>
      </c>
      <c r="H183" s="8">
        <f t="shared" si="33"/>
        <v>78.20783850952932</v>
      </c>
      <c r="I183" s="8">
        <f t="shared" si="34"/>
        <v>1.0229418314049434</v>
      </c>
      <c r="K183" s="8">
        <f t="shared" si="41"/>
        <v>87.2255387094667</v>
      </c>
      <c r="L183" s="8">
        <f t="shared" si="42"/>
        <v>84.0032418067156</v>
      </c>
      <c r="M183" s="8">
        <f t="shared" si="43"/>
        <v>-0.06258392708542135</v>
      </c>
      <c r="N183" s="10">
        <f t="shared" si="40"/>
        <v>1.0564765011372845</v>
      </c>
      <c r="P183" s="8">
        <f t="shared" si="35"/>
        <v>85.01653798079872</v>
      </c>
      <c r="Q183" s="10">
        <f t="shared" si="38"/>
        <v>1.4479206773267066</v>
      </c>
      <c r="R183" s="10">
        <f t="shared" si="39"/>
        <v>1.4479206773267066</v>
      </c>
      <c r="S183" s="10">
        <f t="shared" si="36"/>
        <v>1</v>
      </c>
      <c r="T183" s="8">
        <f t="shared" si="30"/>
        <v>1.4883325443187942</v>
      </c>
      <c r="U183" s="8">
        <f t="shared" si="31"/>
        <v>1.4883325443187942</v>
      </c>
    </row>
    <row r="184" spans="1:21" ht="13.5">
      <c r="A184">
        <v>180</v>
      </c>
      <c r="B184" s="8">
        <f t="shared" si="29"/>
        <v>87.99999999999999</v>
      </c>
      <c r="D184" s="9">
        <f t="shared" si="32"/>
        <v>81.14369792145582</v>
      </c>
      <c r="G184" s="8">
        <f t="shared" si="37"/>
        <v>79.23078034093427</v>
      </c>
      <c r="H184" s="8">
        <f t="shared" si="33"/>
        <v>80.10770230684085</v>
      </c>
      <c r="I184" s="8">
        <f t="shared" si="34"/>
        <v>1.1106340279956015</v>
      </c>
      <c r="K184" s="8">
        <f t="shared" si="41"/>
        <v>80.68624275859051</v>
      </c>
      <c r="L184" s="8">
        <f t="shared" si="42"/>
        <v>84.70153305912346</v>
      </c>
      <c r="M184" s="8">
        <f t="shared" si="43"/>
        <v>0.013503590863907781</v>
      </c>
      <c r="N184" s="10">
        <f t="shared" si="40"/>
        <v>1.075451710460563</v>
      </c>
      <c r="P184" s="8">
        <f t="shared" si="35"/>
        <v>86.50487052511751</v>
      </c>
      <c r="Q184" s="10">
        <f t="shared" si="38"/>
        <v>1.46808057330268</v>
      </c>
      <c r="R184" s="10">
        <f t="shared" si="39"/>
        <v>1.46808057330268</v>
      </c>
      <c r="S184" s="10">
        <f t="shared" si="36"/>
        <v>1</v>
      </c>
      <c r="T184" s="8">
        <f t="shared" si="30"/>
        <v>1.495129474882475</v>
      </c>
      <c r="U184" s="8">
        <f t="shared" si="31"/>
        <v>1.495129474882475</v>
      </c>
    </row>
    <row r="185" spans="1:21" ht="13.5">
      <c r="A185">
        <v>181</v>
      </c>
      <c r="B185" s="8">
        <f t="shared" si="29"/>
        <v>89.49512947488248</v>
      </c>
      <c r="D185" s="9">
        <f t="shared" si="32"/>
        <v>82.51495833716466</v>
      </c>
      <c r="G185" s="8">
        <f t="shared" si="37"/>
        <v>81.21833633483645</v>
      </c>
      <c r="H185" s="8">
        <f t="shared" si="33"/>
        <v>82.04601564884105</v>
      </c>
      <c r="I185" s="8">
        <f t="shared" si="34"/>
        <v>1.1934019593960614</v>
      </c>
      <c r="K185" s="8">
        <f t="shared" si="41"/>
        <v>83.03077638017419</v>
      </c>
      <c r="L185" s="8">
        <f t="shared" si="42"/>
        <v>85.37458475156026</v>
      </c>
      <c r="M185" s="8">
        <f t="shared" si="43"/>
        <v>0.07945840102119706</v>
      </c>
      <c r="N185" s="10">
        <f t="shared" si="40"/>
        <v>1.0943406575688504</v>
      </c>
      <c r="P185" s="8">
        <f t="shared" si="35"/>
        <v>87.99999999999999</v>
      </c>
      <c r="Q185" s="10">
        <f t="shared" si="38"/>
        <v>1.481575318244495</v>
      </c>
      <c r="R185" s="10">
        <f t="shared" si="39"/>
        <v>1.481575318244495</v>
      </c>
      <c r="S185" s="10">
        <f t="shared" si="36"/>
        <v>1</v>
      </c>
      <c r="T185" s="8">
        <f t="shared" si="30"/>
        <v>1.4951294748824893</v>
      </c>
      <c r="U185" s="8">
        <f t="shared" si="31"/>
        <v>1.4951294748824893</v>
      </c>
    </row>
    <row r="186" spans="1:21" ht="13.5">
      <c r="A186">
        <v>182</v>
      </c>
      <c r="B186" s="8">
        <f t="shared" si="29"/>
        <v>90.98346201920131</v>
      </c>
      <c r="D186" s="9">
        <f t="shared" si="32"/>
        <v>83.91099256470824</v>
      </c>
      <c r="G186" s="8">
        <f t="shared" si="37"/>
        <v>83.2394176082371</v>
      </c>
      <c r="H186" s="8">
        <f t="shared" si="33"/>
        <v>84.01382204933353</v>
      </c>
      <c r="I186" s="8">
        <f t="shared" si="34"/>
        <v>1.270842403505703</v>
      </c>
      <c r="K186" s="8">
        <f t="shared" si="41"/>
        <v>85.35452024429203</v>
      </c>
      <c r="L186" s="8">
        <f t="shared" si="42"/>
        <v>86.01759366163449</v>
      </c>
      <c r="M186" s="8">
        <f t="shared" si="43"/>
        <v>0.1358134519265003</v>
      </c>
      <c r="N186" s="10">
        <f t="shared" si="40"/>
        <v>1.1130575005079955</v>
      </c>
      <c r="P186" s="8">
        <f t="shared" si="35"/>
        <v>89.49512947488248</v>
      </c>
      <c r="Q186" s="10">
        <f t="shared" si="38"/>
        <v>1.4883391671112975</v>
      </c>
      <c r="R186" s="10">
        <f t="shared" si="39"/>
        <v>1.4883391671112975</v>
      </c>
      <c r="S186" s="10">
        <f t="shared" si="36"/>
        <v>1</v>
      </c>
      <c r="T186" s="8">
        <f t="shared" si="30"/>
        <v>1.4883325443188369</v>
      </c>
      <c r="U186" s="8">
        <f t="shared" si="31"/>
        <v>1.4883325443188369</v>
      </c>
    </row>
    <row r="187" spans="1:21" ht="13.5">
      <c r="A187">
        <v>183</v>
      </c>
      <c r="B187" s="8">
        <f t="shared" si="29"/>
        <v>92.45823381635516</v>
      </c>
      <c r="D187" s="9">
        <f t="shared" si="32"/>
        <v>85.32548645560685</v>
      </c>
      <c r="G187" s="8">
        <f t="shared" si="37"/>
        <v>85.28466445283922</v>
      </c>
      <c r="H187" s="8">
        <f t="shared" si="33"/>
        <v>86.00202138919082</v>
      </c>
      <c r="I187" s="8">
        <f t="shared" si="34"/>
        <v>1.3425780971408616</v>
      </c>
      <c r="K187" s="8">
        <f t="shared" si="41"/>
        <v>87.64343879004288</v>
      </c>
      <c r="L187" s="8">
        <f t="shared" si="42"/>
        <v>86.62670095254869</v>
      </c>
      <c r="M187" s="8">
        <f t="shared" si="43"/>
        <v>0.18314283582526983</v>
      </c>
      <c r="N187" s="10">
        <f t="shared" si="40"/>
        <v>1.13151723579806</v>
      </c>
      <c r="P187" s="8">
        <f t="shared" si="35"/>
        <v>90.98346201920131</v>
      </c>
      <c r="Q187" s="10">
        <f t="shared" si="38"/>
        <v>1.4883391671112889</v>
      </c>
      <c r="R187" s="10">
        <f t="shared" si="39"/>
        <v>1.4883391671112889</v>
      </c>
      <c r="S187" s="10">
        <f t="shared" si="36"/>
        <v>1</v>
      </c>
      <c r="T187" s="8">
        <f t="shared" si="30"/>
        <v>1.4747717971538492</v>
      </c>
      <c r="U187" s="8">
        <f t="shared" si="31"/>
        <v>1.4747717971538492</v>
      </c>
    </row>
    <row r="188" spans="1:21" ht="13.5">
      <c r="A188">
        <v>184</v>
      </c>
      <c r="B188" s="8">
        <f t="shared" si="29"/>
        <v>93.91274711633996</v>
      </c>
      <c r="D188" s="9">
        <f t="shared" si="32"/>
        <v>86.75203592775652</v>
      </c>
      <c r="G188" s="8">
        <f t="shared" si="37"/>
        <v>87.34459948633167</v>
      </c>
      <c r="H188" s="8">
        <f t="shared" si="33"/>
        <v>88.00141424933251</v>
      </c>
      <c r="I188" s="8">
        <f t="shared" si="34"/>
        <v>1.4082595734409453</v>
      </c>
      <c r="K188" s="8">
        <f t="shared" si="41"/>
        <v>89.88412546338975</v>
      </c>
      <c r="L188" s="8">
        <f t="shared" si="42"/>
        <v>87.19892697138552</v>
      </c>
      <c r="M188" s="8">
        <f t="shared" si="43"/>
        <v>0.2220511541264258</v>
      </c>
      <c r="N188" s="10">
        <f t="shared" si="40"/>
        <v>1.1496361125617272</v>
      </c>
      <c r="P188" s="8">
        <f t="shared" si="35"/>
        <v>92.45823381635516</v>
      </c>
      <c r="Q188" s="10">
        <f t="shared" si="38"/>
        <v>1.4815753182444893</v>
      </c>
      <c r="R188" s="10">
        <f t="shared" si="39"/>
        <v>1.4815753182444893</v>
      </c>
      <c r="S188" s="10">
        <f t="shared" si="36"/>
        <v>1</v>
      </c>
      <c r="T188" s="8">
        <f t="shared" si="30"/>
        <v>1.4545132999847965</v>
      </c>
      <c r="U188" s="8">
        <f t="shared" si="31"/>
        <v>1.4545132999847965</v>
      </c>
    </row>
    <row r="189" spans="1:21" ht="13.5">
      <c r="A189">
        <v>185</v>
      </c>
      <c r="B189" s="8">
        <f t="shared" si="29"/>
        <v>95.34040286651336</v>
      </c>
      <c r="D189" s="9">
        <f t="shared" si="32"/>
        <v>88.18417816547321</v>
      </c>
      <c r="G189" s="8">
        <f t="shared" si="37"/>
        <v>89.40967382277346</v>
      </c>
      <c r="H189" s="8">
        <f t="shared" si="33"/>
        <v>90.00274672714744</v>
      </c>
      <c r="I189" s="8">
        <f t="shared" si="34"/>
        <v>1.4675668638783437</v>
      </c>
      <c r="K189" s="8">
        <f t="shared" si="41"/>
        <v>92.06389783051488</v>
      </c>
      <c r="L189" s="8">
        <f t="shared" si="42"/>
        <v>87.73210472543873</v>
      </c>
      <c r="M189" s="8">
        <f t="shared" si="43"/>
        <v>0.2531638141191045</v>
      </c>
      <c r="N189" s="10">
        <f t="shared" si="40"/>
        <v>1.1673320405501575</v>
      </c>
      <c r="P189" s="8">
        <f t="shared" si="35"/>
        <v>93.91274711633996</v>
      </c>
      <c r="Q189" s="10">
        <f t="shared" si="38"/>
        <v>1.4680805733026745</v>
      </c>
      <c r="R189" s="10">
        <f t="shared" si="39"/>
        <v>1.4680805733026745</v>
      </c>
      <c r="S189" s="10">
        <f t="shared" si="36"/>
        <v>1</v>
      </c>
      <c r="T189" s="8">
        <f t="shared" si="30"/>
        <v>1.4276557501734004</v>
      </c>
      <c r="U189" s="8">
        <f t="shared" si="31"/>
        <v>1.4276557501734004</v>
      </c>
    </row>
    <row r="190" spans="1:21" ht="13.5">
      <c r="A190">
        <v>186</v>
      </c>
      <c r="B190" s="8">
        <f t="shared" si="29"/>
        <v>96.73473286151597</v>
      </c>
      <c r="D190" s="9">
        <f t="shared" si="32"/>
        <v>89.61542310568126</v>
      </c>
      <c r="G190" s="8">
        <f t="shared" si="37"/>
        <v>91.47031359102579</v>
      </c>
      <c r="H190" s="8">
        <f t="shared" si="33"/>
        <v>91.99675551807482</v>
      </c>
      <c r="I190" s="8">
        <f t="shared" si="34"/>
        <v>1.5202110565832476</v>
      </c>
      <c r="K190" s="8">
        <f t="shared" si="41"/>
        <v>94.170883935183</v>
      </c>
      <c r="L190" s="8">
        <f t="shared" si="42"/>
        <v>88.22481278811085</v>
      </c>
      <c r="M190" s="8">
        <f t="shared" si="43"/>
        <v>0.27711823897440624</v>
      </c>
      <c r="N190" s="10">
        <f t="shared" si="40"/>
        <v>1.1845249900784312</v>
      </c>
      <c r="P190" s="8">
        <f t="shared" si="35"/>
        <v>95.34040286651336</v>
      </c>
      <c r="Q190" s="10">
        <f t="shared" si="38"/>
        <v>1.4479206773266982</v>
      </c>
      <c r="R190" s="10">
        <f t="shared" si="39"/>
        <v>1.4479206773266982</v>
      </c>
      <c r="S190" s="10">
        <f t="shared" si="36"/>
        <v>1</v>
      </c>
      <c r="T190" s="8">
        <f t="shared" si="30"/>
        <v>1.3943299950026073</v>
      </c>
      <c r="U190" s="8">
        <f t="shared" si="31"/>
        <v>1.3943299950026073</v>
      </c>
    </row>
    <row r="191" spans="1:21" ht="13.5">
      <c r="A191">
        <v>187</v>
      </c>
      <c r="B191" s="8">
        <f t="shared" si="29"/>
        <v>98.08943125571784</v>
      </c>
      <c r="D191" s="9">
        <f t="shared" si="32"/>
        <v>91.0392850568482</v>
      </c>
      <c r="G191" s="8">
        <f t="shared" si="37"/>
        <v>93.51696657465807</v>
      </c>
      <c r="H191" s="8">
        <f t="shared" si="33"/>
        <v>93.97421304276405</v>
      </c>
      <c r="I191" s="8">
        <f t="shared" si="34"/>
        <v>1.5659357033938457</v>
      </c>
      <c r="K191" s="8">
        <f t="shared" si="41"/>
        <v>96.1940980267397</v>
      </c>
      <c r="L191" s="8">
        <f t="shared" si="42"/>
        <v>88.67630830609227</v>
      </c>
      <c r="M191" s="8">
        <f t="shared" si="43"/>
        <v>0.294555966875107</v>
      </c>
      <c r="N191" s="10">
        <f t="shared" si="40"/>
        <v>1.201137381922125</v>
      </c>
      <c r="P191" s="8">
        <f t="shared" si="35"/>
        <v>96.73473286151597</v>
      </c>
      <c r="Q191" s="10">
        <f t="shared" si="38"/>
        <v>1.421193847303306</v>
      </c>
      <c r="R191" s="10">
        <f t="shared" si="39"/>
        <v>1.421193847303306</v>
      </c>
      <c r="S191" s="10">
        <f t="shared" si="36"/>
        <v>1</v>
      </c>
      <c r="T191" s="8">
        <f t="shared" si="30"/>
        <v>1.3546983942018755</v>
      </c>
      <c r="U191" s="8">
        <f t="shared" si="31"/>
        <v>1.3546983942018755</v>
      </c>
    </row>
    <row r="192" spans="1:21" ht="13.5">
      <c r="A192">
        <v>188</v>
      </c>
      <c r="B192" s="8">
        <f t="shared" si="29"/>
        <v>99.3983852846641</v>
      </c>
      <c r="D192" s="9">
        <f t="shared" si="32"/>
        <v>92.44931429662213</v>
      </c>
      <c r="G192" s="8">
        <f t="shared" si="37"/>
        <v>95.5401487461579</v>
      </c>
      <c r="H192" s="8">
        <f t="shared" si="33"/>
        <v>95.92597240000852</v>
      </c>
      <c r="I192" s="8">
        <f t="shared" si="34"/>
        <v>1.604518068778908</v>
      </c>
      <c r="K192" s="8">
        <f t="shared" si="41"/>
        <v>98.1235042177036</v>
      </c>
      <c r="L192" s="8">
        <f t="shared" si="42"/>
        <v>89.08646070552145</v>
      </c>
      <c r="M192" s="8">
        <f t="shared" si="43"/>
        <v>0.30611561013051425</v>
      </c>
      <c r="N192" s="10">
        <f t="shared" si="40"/>
        <v>1.2170944652754994</v>
      </c>
      <c r="P192" s="8">
        <f t="shared" si="35"/>
        <v>98.08943125571784</v>
      </c>
      <c r="Q192" s="10">
        <f t="shared" si="38"/>
        <v>1.388030293661788</v>
      </c>
      <c r="R192" s="10">
        <f t="shared" si="39"/>
        <v>1.388030293661788</v>
      </c>
      <c r="S192" s="10">
        <f t="shared" si="36"/>
        <v>1</v>
      </c>
      <c r="T192" s="8">
        <f t="shared" si="30"/>
        <v>1.3089540289462605</v>
      </c>
      <c r="U192" s="8">
        <f t="shared" si="31"/>
        <v>1.3089540289462605</v>
      </c>
    </row>
    <row r="193" spans="1:21" ht="13.5">
      <c r="A193">
        <v>189</v>
      </c>
      <c r="B193" s="8">
        <f t="shared" si="29"/>
        <v>100.65570504584946</v>
      </c>
      <c r="D193" s="9">
        <f t="shared" si="32"/>
        <v>93.83912849423054</v>
      </c>
      <c r="G193" s="8">
        <f t="shared" si="37"/>
        <v>97.53049046878742</v>
      </c>
      <c r="H193" s="8">
        <f t="shared" si="33"/>
        <v>97.84301192649363</v>
      </c>
      <c r="I193" s="8">
        <f t="shared" si="34"/>
        <v>1.6357702145495283</v>
      </c>
      <c r="K193" s="8">
        <f t="shared" si="41"/>
        <v>99.9500670646085</v>
      </c>
      <c r="L193" s="8">
        <f t="shared" si="42"/>
        <v>89.45568662557154</v>
      </c>
      <c r="M193" s="8">
        <f t="shared" si="43"/>
        <v>0.3124266411224727</v>
      </c>
      <c r="N193" s="10">
        <f t="shared" si="40"/>
        <v>1.232324681929907</v>
      </c>
      <c r="P193" s="8">
        <f t="shared" si="35"/>
        <v>99.3983852846641</v>
      </c>
      <c r="Q193" s="10">
        <f t="shared" si="38"/>
        <v>1.3485915859019002</v>
      </c>
      <c r="R193" s="10">
        <f t="shared" si="39"/>
        <v>1.3485915859019002</v>
      </c>
      <c r="S193" s="10">
        <f t="shared" si="36"/>
        <v>1</v>
      </c>
      <c r="T193" s="8">
        <f t="shared" si="30"/>
        <v>1.2573197611853573</v>
      </c>
      <c r="U193" s="8">
        <f t="shared" si="31"/>
        <v>1.2573197611853573</v>
      </c>
    </row>
    <row r="194" spans="1:21" ht="13.5">
      <c r="A194">
        <v>190</v>
      </c>
      <c r="B194" s="8">
        <f t="shared" si="29"/>
        <v>101.8557521937308</v>
      </c>
      <c r="D194" s="9">
        <f t="shared" si="32"/>
        <v>95.20244380455432</v>
      </c>
      <c r="G194" s="8">
        <f t="shared" si="37"/>
        <v>99.47878214104315</v>
      </c>
      <c r="H194" s="8">
        <f t="shared" si="33"/>
        <v>99.71647914631193</v>
      </c>
      <c r="I194" s="8">
        <f t="shared" si="34"/>
        <v>1.659539915076405</v>
      </c>
      <c r="K194" s="8">
        <f t="shared" si="41"/>
        <v>101.66578849017408</v>
      </c>
      <c r="L194" s="8">
        <f t="shared" si="42"/>
        <v>89.78488654265114</v>
      </c>
      <c r="M194" s="8">
        <f t="shared" si="43"/>
        <v>0.31410396871818463</v>
      </c>
      <c r="N194" s="10">
        <f t="shared" si="40"/>
        <v>1.2467600148981943</v>
      </c>
      <c r="P194" s="8">
        <f t="shared" si="35"/>
        <v>100.65570504584946</v>
      </c>
      <c r="Q194" s="10">
        <f t="shared" si="38"/>
        <v>1.3030698654434871</v>
      </c>
      <c r="R194" s="10">
        <f t="shared" si="39"/>
        <v>1.3030698654434871</v>
      </c>
      <c r="S194" s="10">
        <f t="shared" si="36"/>
        <v>1</v>
      </c>
      <c r="T194" s="8">
        <f t="shared" si="30"/>
        <v>1.2000471478813353</v>
      </c>
      <c r="U194" s="8">
        <f t="shared" si="31"/>
        <v>1.2000471478813353</v>
      </c>
    </row>
    <row r="195" spans="1:21" ht="13.5">
      <c r="A195">
        <v>191</v>
      </c>
      <c r="B195" s="8">
        <f t="shared" si="29"/>
        <v>102.99316740917993</v>
      </c>
      <c r="D195" s="9">
        <f t="shared" si="32"/>
        <v>96.53310548238962</v>
      </c>
      <c r="G195" s="8">
        <f t="shared" si="37"/>
        <v>101.37601906138833</v>
      </c>
      <c r="H195" s="8">
        <f t="shared" si="33"/>
        <v>101.53773389616751</v>
      </c>
      <c r="I195" s="8">
        <f t="shared" si="34"/>
        <v>1.6757113985543228</v>
      </c>
      <c r="K195" s="8">
        <f t="shared" si="41"/>
        <v>103.26373086798212</v>
      </c>
      <c r="L195" s="8">
        <f t="shared" si="42"/>
        <v>90.07538348661588</v>
      </c>
      <c r="M195" s="8">
        <f t="shared" si="43"/>
        <v>0.3117432662428402</v>
      </c>
      <c r="N195" s="10">
        <f t="shared" si="40"/>
        <v>1.2603363197866249</v>
      </c>
      <c r="P195" s="8">
        <f t="shared" si="35"/>
        <v>101.8557521937308</v>
      </c>
      <c r="Q195" s="10">
        <f t="shared" si="38"/>
        <v>1.2516869095327934</v>
      </c>
      <c r="R195" s="10">
        <f t="shared" si="39"/>
        <v>1.2516869095327934</v>
      </c>
      <c r="S195" s="10">
        <f t="shared" si="36"/>
        <v>1</v>
      </c>
      <c r="T195" s="8">
        <f t="shared" si="30"/>
        <v>1.1374152154491384</v>
      </c>
      <c r="U195" s="8">
        <f t="shared" si="31"/>
        <v>1.1374152154491384</v>
      </c>
    </row>
    <row r="196" spans="1:21" ht="13.5">
      <c r="A196">
        <v>192</v>
      </c>
      <c r="B196" s="8">
        <f t="shared" si="29"/>
        <v>104.06289650954787</v>
      </c>
      <c r="D196" s="9">
        <f t="shared" si="32"/>
        <v>97.8251178677477</v>
      </c>
      <c r="G196" s="8">
        <f t="shared" si="37"/>
        <v>103.21344529472184</v>
      </c>
      <c r="H196" s="8">
        <f t="shared" si="33"/>
        <v>103.29839041620444</v>
      </c>
      <c r="I196" s="8">
        <f t="shared" si="34"/>
        <v>1.6842059107025837</v>
      </c>
      <c r="K196" s="8">
        <f t="shared" si="41"/>
        <v>104.73802646331522</v>
      </c>
      <c r="L196" s="8">
        <f t="shared" si="42"/>
        <v>90.32886419171797</v>
      </c>
      <c r="M196" s="8">
        <f t="shared" si="43"/>
        <v>0.30591701012876543</v>
      </c>
      <c r="N196" s="10">
        <f t="shared" si="40"/>
        <v>1.2729936372999182</v>
      </c>
      <c r="P196" s="8">
        <f t="shared" si="35"/>
        <v>102.99316740917993</v>
      </c>
      <c r="Q196" s="10">
        <f t="shared" si="38"/>
        <v>1.1946930507660056</v>
      </c>
      <c r="R196" s="10">
        <f t="shared" si="39"/>
        <v>1.1946930507660056</v>
      </c>
      <c r="S196" s="10">
        <f t="shared" si="36"/>
        <v>1</v>
      </c>
      <c r="T196" s="8">
        <f t="shared" si="30"/>
        <v>1.0697291003679368</v>
      </c>
      <c r="U196" s="8">
        <f t="shared" si="31"/>
        <v>1.0697291003679368</v>
      </c>
    </row>
    <row r="197" spans="1:21" ht="13.5">
      <c r="A197">
        <v>193</v>
      </c>
      <c r="B197" s="8">
        <f aca="true" t="shared" si="44" ref="B197:B260">70+20*SIN(2*PI()*A197/90)+0.1*A197</f>
        <v>105.06021507213444</v>
      </c>
      <c r="D197" s="9">
        <f t="shared" si="32"/>
        <v>99.07267359610773</v>
      </c>
      <c r="G197" s="8">
        <f t="shared" si="37"/>
        <v>104.98259632690703</v>
      </c>
      <c r="H197" s="8">
        <f t="shared" si="33"/>
        <v>104.99035820142977</v>
      </c>
      <c r="I197" s="8">
        <f t="shared" si="34"/>
        <v>1.6849820981548584</v>
      </c>
      <c r="K197" s="8">
        <f t="shared" si="41"/>
        <v>106.08387375815221</v>
      </c>
      <c r="L197" s="8">
        <f t="shared" si="42"/>
        <v>90.54732296927493</v>
      </c>
      <c r="M197" s="8">
        <f t="shared" si="43"/>
        <v>0.297171186871585</v>
      </c>
      <c r="N197" s="10">
        <f t="shared" si="40"/>
        <v>1.2846764853569086</v>
      </c>
      <c r="P197" s="8">
        <f t="shared" si="35"/>
        <v>104.06289650954787</v>
      </c>
      <c r="Q197" s="10">
        <f t="shared" si="38"/>
        <v>1.1323659574940677</v>
      </c>
      <c r="R197" s="10">
        <f t="shared" si="39"/>
        <v>1.1323659574940677</v>
      </c>
      <c r="S197" s="10">
        <f t="shared" si="36"/>
        <v>1</v>
      </c>
      <c r="T197" s="8">
        <f aca="true" t="shared" si="45" ref="T197:T260">B197-P197</f>
        <v>0.997318562586571</v>
      </c>
      <c r="U197" s="8">
        <f aca="true" t="shared" si="46" ref="U197:U260">ABS(T197)</f>
        <v>0.997318562586571</v>
      </c>
    </row>
    <row r="198" spans="1:21" ht="13.5">
      <c r="A198">
        <v>194</v>
      </c>
      <c r="B198" s="8">
        <f t="shared" si="44"/>
        <v>105.98075145110083</v>
      </c>
      <c r="D198" s="9">
        <f aca="true" t="shared" si="47" ref="D198:D261">B197*$E$3+(1-$E$3)*D197</f>
        <v>100.27018189131309</v>
      </c>
      <c r="G198" s="8">
        <f t="shared" si="37"/>
        <v>106.67534029958463</v>
      </c>
      <c r="H198" s="8">
        <f aca="true" t="shared" si="48" ref="H198:H261">$H$2*B198+(1-$H$2)*(H197+I197)</f>
        <v>106.60588141473626</v>
      </c>
      <c r="I198" s="8">
        <f aca="true" t="shared" si="49" ref="I198:I261">$H$3*(H198-H197)+(1-$H$3)*I197</f>
        <v>1.6780362096700214</v>
      </c>
      <c r="K198" s="8">
        <f t="shared" si="41"/>
        <v>107.2975214788073</v>
      </c>
      <c r="L198" s="8">
        <f t="shared" si="42"/>
        <v>90.7330085361263</v>
      </c>
      <c r="M198" s="8">
        <f t="shared" si="43"/>
        <v>0.2860226248695641</v>
      </c>
      <c r="N198" s="10">
        <f t="shared" si="40"/>
        <v>1.2953341293936689</v>
      </c>
      <c r="P198" s="8">
        <f aca="true" t="shared" si="50" ref="P198:P261">S197*B197+(1-S197)*P197</f>
        <v>105.06021507213444</v>
      </c>
      <c r="Q198" s="10">
        <f t="shared" si="38"/>
        <v>1.065009281050274</v>
      </c>
      <c r="R198" s="10">
        <f t="shared" si="39"/>
        <v>1.065009281050274</v>
      </c>
      <c r="S198" s="10">
        <f aca="true" t="shared" si="51" ref="S198:S261">ABS(Q198/R198)</f>
        <v>1</v>
      </c>
      <c r="T198" s="8">
        <f t="shared" si="45"/>
        <v>0.9205363789663892</v>
      </c>
      <c r="U198" s="8">
        <f t="shared" si="46"/>
        <v>0.9205363789663892</v>
      </c>
    </row>
    <row r="199" spans="1:21" ht="13.5">
      <c r="A199">
        <v>195</v>
      </c>
      <c r="B199" s="8">
        <f t="shared" si="44"/>
        <v>106.82050807568876</v>
      </c>
      <c r="D199" s="9">
        <f t="shared" si="47"/>
        <v>101.41229580327064</v>
      </c>
      <c r="G199" s="8">
        <f aca="true" t="shared" si="52" ref="G199:G262">H198+I198</f>
        <v>108.28391762440629</v>
      </c>
      <c r="H199" s="8">
        <f t="shared" si="48"/>
        <v>108.13757666953452</v>
      </c>
      <c r="I199" s="8">
        <f t="shared" si="49"/>
        <v>1.663402114182846</v>
      </c>
      <c r="K199" s="8">
        <f t="shared" si="41"/>
        <v>108.37624138742399</v>
      </c>
      <c r="L199" s="8">
        <f t="shared" si="42"/>
        <v>90.88837398284846</v>
      </c>
      <c r="M199" s="8">
        <f t="shared" si="43"/>
        <v>0.27295690705482345</v>
      </c>
      <c r="N199" s="10">
        <f t="shared" si="40"/>
        <v>1.3049208295372048</v>
      </c>
      <c r="P199" s="8">
        <f t="shared" si="50"/>
        <v>105.98075145110083</v>
      </c>
      <c r="Q199" s="10">
        <f t="shared" si="38"/>
        <v>0.992951176391594</v>
      </c>
      <c r="R199" s="10">
        <f t="shared" si="39"/>
        <v>0.992951176391594</v>
      </c>
      <c r="S199" s="10">
        <f t="shared" si="51"/>
        <v>1</v>
      </c>
      <c r="T199" s="8">
        <f t="shared" si="45"/>
        <v>0.8397566245879347</v>
      </c>
      <c r="U199" s="8">
        <f t="shared" si="46"/>
        <v>0.8397566245879347</v>
      </c>
    </row>
    <row r="200" spans="1:21" ht="13.5">
      <c r="A200">
        <v>196</v>
      </c>
      <c r="B200" s="8">
        <f t="shared" si="44"/>
        <v>107.57588092598334</v>
      </c>
      <c r="D200" s="9">
        <f t="shared" si="47"/>
        <v>102.49393825775427</v>
      </c>
      <c r="G200" s="8">
        <f t="shared" si="52"/>
        <v>109.80097878371737</v>
      </c>
      <c r="H200" s="8">
        <f t="shared" si="48"/>
        <v>109.57846899794397</v>
      </c>
      <c r="I200" s="8">
        <f t="shared" si="49"/>
        <v>1.641151135605506</v>
      </c>
      <c r="K200" s="8">
        <f t="shared" si="41"/>
        <v>109.31829109124892</v>
      </c>
      <c r="L200" s="8">
        <f t="shared" si="42"/>
        <v>91.01603001844242</v>
      </c>
      <c r="M200" s="8">
        <f t="shared" si="43"/>
        <v>0.2584268199087369</v>
      </c>
      <c r="N200" s="10">
        <f t="shared" si="40"/>
        <v>1.3133960634455193</v>
      </c>
      <c r="P200" s="8">
        <f t="shared" si="50"/>
        <v>106.82050807568876</v>
      </c>
      <c r="Q200" s="10">
        <f t="shared" si="38"/>
        <v>0.9165427033606818</v>
      </c>
      <c r="R200" s="10">
        <f t="shared" si="39"/>
        <v>0.9165427033606818</v>
      </c>
      <c r="S200" s="10">
        <f t="shared" si="51"/>
        <v>1</v>
      </c>
      <c r="T200" s="8">
        <f t="shared" si="45"/>
        <v>0.7553728502945773</v>
      </c>
      <c r="U200" s="8">
        <f t="shared" si="46"/>
        <v>0.7553728502945773</v>
      </c>
    </row>
    <row r="201" spans="1:21" ht="13.5">
      <c r="A201">
        <v>197</v>
      </c>
      <c r="B201" s="8">
        <f t="shared" si="44"/>
        <v>108.24367709133574</v>
      </c>
      <c r="D201" s="9">
        <f t="shared" si="47"/>
        <v>103.51032679140009</v>
      </c>
      <c r="G201" s="8">
        <f t="shared" si="52"/>
        <v>111.21962013354948</v>
      </c>
      <c r="H201" s="8">
        <f t="shared" si="48"/>
        <v>110.9220258293281</v>
      </c>
      <c r="I201" s="8">
        <f t="shared" si="49"/>
        <v>1.6113917051833688</v>
      </c>
      <c r="K201" s="8">
        <f t="shared" si="41"/>
        <v>110.12286826568885</v>
      </c>
      <c r="L201" s="8">
        <f t="shared" si="42"/>
        <v>91.118701583847</v>
      </c>
      <c r="M201" s="8">
        <f t="shared" si="43"/>
        <v>0.24285129445832093</v>
      </c>
      <c r="N201" s="10">
        <f t="shared" si="40"/>
        <v>1.320724723728389</v>
      </c>
      <c r="P201" s="8">
        <f t="shared" si="50"/>
        <v>107.57588092598334</v>
      </c>
      <c r="Q201" s="10">
        <f aca="true" t="shared" si="53" ref="Q201:Q264">SUM(T197:T201)/5</f>
        <v>0.8361561163575744</v>
      </c>
      <c r="R201" s="10">
        <f aca="true" t="shared" si="54" ref="R201:R264">SUM(U197:U201)/5</f>
        <v>0.8361561163575744</v>
      </c>
      <c r="S201" s="10">
        <f t="shared" si="51"/>
        <v>1</v>
      </c>
      <c r="T201" s="8">
        <f t="shared" si="45"/>
        <v>0.6677961653523994</v>
      </c>
      <c r="U201" s="8">
        <f t="shared" si="46"/>
        <v>0.6677961653523994</v>
      </c>
    </row>
    <row r="202" spans="1:21" ht="13.5">
      <c r="A202">
        <v>198</v>
      </c>
      <c r="B202" s="8">
        <f t="shared" si="44"/>
        <v>108.82113032590307</v>
      </c>
      <c r="D202" s="9">
        <f t="shared" si="47"/>
        <v>104.45699685138723</v>
      </c>
      <c r="G202" s="8">
        <f t="shared" si="52"/>
        <v>112.53341753451147</v>
      </c>
      <c r="H202" s="8">
        <f t="shared" si="48"/>
        <v>112.16218881365064</v>
      </c>
      <c r="I202" s="8">
        <f t="shared" si="49"/>
        <v>1.5742688330972856</v>
      </c>
      <c r="K202" s="8">
        <f t="shared" si="41"/>
        <v>110.79005777939143</v>
      </c>
      <c r="L202" s="8">
        <f t="shared" si="42"/>
        <v>91.19918788521757</v>
      </c>
      <c r="M202" s="8">
        <f t="shared" si="43"/>
        <v>0.22661479514954583</v>
      </c>
      <c r="N202" s="10">
        <f t="shared" si="40"/>
        <v>1.3268772889870406</v>
      </c>
      <c r="P202" s="8">
        <f t="shared" si="50"/>
        <v>108.24367709133574</v>
      </c>
      <c r="Q202" s="10">
        <f t="shared" si="53"/>
        <v>0.7521830507537259</v>
      </c>
      <c r="R202" s="10">
        <f t="shared" si="54"/>
        <v>0.7521830507537259</v>
      </c>
      <c r="S202" s="10">
        <f t="shared" si="51"/>
        <v>1</v>
      </c>
      <c r="T202" s="8">
        <f t="shared" si="45"/>
        <v>0.5774532345673293</v>
      </c>
      <c r="U202" s="8">
        <f t="shared" si="46"/>
        <v>0.5774532345673293</v>
      </c>
    </row>
    <row r="203" spans="1:21" ht="13.5">
      <c r="A203">
        <v>199</v>
      </c>
      <c r="B203" s="8">
        <f t="shared" si="44"/>
        <v>109.30591452551994</v>
      </c>
      <c r="D203" s="9">
        <f t="shared" si="47"/>
        <v>105.32982354629041</v>
      </c>
      <c r="G203" s="8">
        <f t="shared" si="52"/>
        <v>113.73645764674794</v>
      </c>
      <c r="H203" s="8">
        <f t="shared" si="48"/>
        <v>113.29340333462514</v>
      </c>
      <c r="I203" s="8">
        <f t="shared" si="49"/>
        <v>1.5299634018850066</v>
      </c>
      <c r="K203" s="8">
        <f t="shared" si="41"/>
        <v>111.32077325408068</v>
      </c>
      <c r="L203" s="8">
        <f t="shared" si="42"/>
        <v>91.2603258594994</v>
      </c>
      <c r="M203" s="8">
        <f t="shared" si="43"/>
        <v>0.21006711306277467</v>
      </c>
      <c r="N203" s="10">
        <f t="shared" si="40"/>
        <v>1.3318299676394378</v>
      </c>
      <c r="P203" s="8">
        <f t="shared" si="50"/>
        <v>108.82113032590307</v>
      </c>
      <c r="Q203" s="10">
        <f t="shared" si="53"/>
        <v>0.6650326148838218</v>
      </c>
      <c r="R203" s="10">
        <f t="shared" si="54"/>
        <v>0.6650326148838218</v>
      </c>
      <c r="S203" s="10">
        <f t="shared" si="51"/>
        <v>1</v>
      </c>
      <c r="T203" s="8">
        <f t="shared" si="45"/>
        <v>0.48478419961686825</v>
      </c>
      <c r="U203" s="8">
        <f t="shared" si="46"/>
        <v>0.48478419961686825</v>
      </c>
    </row>
    <row r="204" spans="1:21" ht="13.5">
      <c r="A204">
        <v>200</v>
      </c>
      <c r="B204" s="8">
        <f t="shared" si="44"/>
        <v>109.69615506024417</v>
      </c>
      <c r="D204" s="9">
        <f t="shared" si="47"/>
        <v>106.12504174213632</v>
      </c>
      <c r="G204" s="8">
        <f t="shared" si="52"/>
        <v>114.82336673651015</v>
      </c>
      <c r="H204" s="8">
        <f t="shared" si="48"/>
        <v>114.31064556888356</v>
      </c>
      <c r="I204" s="8">
        <f t="shared" si="49"/>
        <v>1.4786912851223477</v>
      </c>
      <c r="K204" s="8">
        <f t="shared" si="41"/>
        <v>111.71669459180858</v>
      </c>
      <c r="L204" s="8">
        <f t="shared" si="42"/>
        <v>91.30495704944963</v>
      </c>
      <c r="M204" s="8">
        <f t="shared" si="43"/>
        <v>0.19352352075151955</v>
      </c>
      <c r="N204" s="10">
        <f t="shared" si="40"/>
        <v>1.3355648138304783</v>
      </c>
      <c r="P204" s="8">
        <f t="shared" si="50"/>
        <v>109.30591452551994</v>
      </c>
      <c r="Q204" s="10">
        <f t="shared" si="53"/>
        <v>0.5751293969110804</v>
      </c>
      <c r="R204" s="10">
        <f t="shared" si="54"/>
        <v>0.5751293969110804</v>
      </c>
      <c r="S204" s="10">
        <f t="shared" si="51"/>
        <v>1</v>
      </c>
      <c r="T204" s="8">
        <f t="shared" si="45"/>
        <v>0.3902405347242279</v>
      </c>
      <c r="U204" s="8">
        <f t="shared" si="46"/>
        <v>0.3902405347242279</v>
      </c>
    </row>
    <row r="205" spans="1:21" ht="13.5">
      <c r="A205">
        <v>201</v>
      </c>
      <c r="B205" s="8">
        <f t="shared" si="44"/>
        <v>109.99043790736548</v>
      </c>
      <c r="D205" s="9">
        <f t="shared" si="47"/>
        <v>106.8392644057579</v>
      </c>
      <c r="G205" s="8">
        <f t="shared" si="52"/>
        <v>115.78933685400591</v>
      </c>
      <c r="H205" s="8">
        <f t="shared" si="48"/>
        <v>115.20944695934188</v>
      </c>
      <c r="I205" s="8">
        <f t="shared" si="49"/>
        <v>1.4207022956559447</v>
      </c>
      <c r="K205" s="8">
        <f t="shared" si="41"/>
        <v>111.98020296173814</v>
      </c>
      <c r="L205" s="8">
        <f t="shared" si="42"/>
        <v>91.33589783293912</v>
      </c>
      <c r="M205" s="8">
        <f t="shared" si="43"/>
        <v>0.17726524702531743</v>
      </c>
      <c r="N205" s="10">
        <f t="shared" si="40"/>
        <v>1.3380698148623948</v>
      </c>
      <c r="P205" s="8">
        <f t="shared" si="50"/>
        <v>109.69615506024417</v>
      </c>
      <c r="Q205" s="10">
        <f t="shared" si="53"/>
        <v>0.48291139627642676</v>
      </c>
      <c r="R205" s="10">
        <f t="shared" si="54"/>
        <v>0.48291139627642676</v>
      </c>
      <c r="S205" s="10">
        <f t="shared" si="51"/>
        <v>1</v>
      </c>
      <c r="T205" s="8">
        <f t="shared" si="45"/>
        <v>0.29428284712130903</v>
      </c>
      <c r="U205" s="8">
        <f t="shared" si="46"/>
        <v>0.29428284712130903</v>
      </c>
    </row>
    <row r="206" spans="1:21" ht="13.5">
      <c r="A206">
        <v>202</v>
      </c>
      <c r="B206" s="8">
        <f t="shared" si="44"/>
        <v>110.18781654038192</v>
      </c>
      <c r="D206" s="9">
        <f t="shared" si="47"/>
        <v>107.46949910607943</v>
      </c>
      <c r="G206" s="8">
        <f t="shared" si="52"/>
        <v>116.63014925499782</v>
      </c>
      <c r="H206" s="8">
        <f t="shared" si="48"/>
        <v>115.98591598353623</v>
      </c>
      <c r="I206" s="8">
        <f t="shared" si="49"/>
        <v>1.3562789685097858</v>
      </c>
      <c r="K206" s="8">
        <f t="shared" si="41"/>
        <v>112.11431466235594</v>
      </c>
      <c r="L206" s="8">
        <f t="shared" si="42"/>
        <v>91.35591292208728</v>
      </c>
      <c r="M206" s="8">
        <f t="shared" si="43"/>
        <v>0.16154023123760167</v>
      </c>
      <c r="N206" s="10">
        <f t="shared" si="40"/>
        <v>1.3393389497194124</v>
      </c>
      <c r="P206" s="8">
        <f t="shared" si="50"/>
        <v>109.99043790736548</v>
      </c>
      <c r="Q206" s="10">
        <f t="shared" si="53"/>
        <v>0.3888278898092352</v>
      </c>
      <c r="R206" s="10">
        <f t="shared" si="54"/>
        <v>0.3888278898092352</v>
      </c>
      <c r="S206" s="10">
        <f t="shared" si="51"/>
        <v>1</v>
      </c>
      <c r="T206" s="8">
        <f t="shared" si="45"/>
        <v>0.19737863301644154</v>
      </c>
      <c r="U206" s="8">
        <f t="shared" si="46"/>
        <v>0.19737863301644154</v>
      </c>
    </row>
    <row r="207" spans="1:21" ht="13.5">
      <c r="A207">
        <v>203</v>
      </c>
      <c r="B207" s="8">
        <f t="shared" si="44"/>
        <v>110.28781654038191</v>
      </c>
      <c r="D207" s="9">
        <f t="shared" si="47"/>
        <v>108.01316259293993</v>
      </c>
      <c r="G207" s="8">
        <f t="shared" si="52"/>
        <v>117.34219495204601</v>
      </c>
      <c r="H207" s="8">
        <f t="shared" si="48"/>
        <v>116.63675711087961</v>
      </c>
      <c r="I207" s="8">
        <f t="shared" si="49"/>
        <v>1.2857351843931457</v>
      </c>
      <c r="K207" s="8">
        <f t="shared" si="41"/>
        <v>112.1226151684143</v>
      </c>
      <c r="L207" s="8">
        <f t="shared" si="42"/>
        <v>91.36769202151885</v>
      </c>
      <c r="M207" s="8">
        <f t="shared" si="43"/>
        <v>0.14656411805699793</v>
      </c>
      <c r="N207" s="10">
        <f t="shared" si="40"/>
        <v>1.339372218401531</v>
      </c>
      <c r="P207" s="8">
        <f t="shared" si="50"/>
        <v>110.18781654038192</v>
      </c>
      <c r="Q207" s="10">
        <f t="shared" si="53"/>
        <v>0.29333724289576824</v>
      </c>
      <c r="R207" s="10">
        <f t="shared" si="54"/>
        <v>0.29333724289576824</v>
      </c>
      <c r="S207" s="10">
        <f t="shared" si="51"/>
        <v>1</v>
      </c>
      <c r="T207" s="8">
        <f t="shared" si="45"/>
        <v>0.09999999999999432</v>
      </c>
      <c r="U207" s="8">
        <f t="shared" si="46"/>
        <v>0.09999999999999432</v>
      </c>
    </row>
    <row r="208" spans="1:21" ht="13.5">
      <c r="A208">
        <v>204</v>
      </c>
      <c r="B208" s="8">
        <f t="shared" si="44"/>
        <v>110.29043790736547</v>
      </c>
      <c r="D208" s="9">
        <f t="shared" si="47"/>
        <v>108.46809338242834</v>
      </c>
      <c r="G208" s="8">
        <f t="shared" si="52"/>
        <v>117.92249229527276</v>
      </c>
      <c r="H208" s="8">
        <f t="shared" si="48"/>
        <v>117.15928685648204</v>
      </c>
      <c r="I208" s="8">
        <f t="shared" si="49"/>
        <v>1.2094146405140738</v>
      </c>
      <c r="K208" s="8">
        <f t="shared" si="41"/>
        <v>112.00919454055263</v>
      </c>
      <c r="L208" s="8">
        <f t="shared" si="42"/>
        <v>91.37382951172957</v>
      </c>
      <c r="M208" s="8">
        <f t="shared" si="43"/>
        <v>0.13252145527237003</v>
      </c>
      <c r="N208" s="10">
        <f t="shared" si="40"/>
        <v>1.3381756419245259</v>
      </c>
      <c r="P208" s="8">
        <f t="shared" si="50"/>
        <v>110.28781654038191</v>
      </c>
      <c r="Q208" s="10">
        <f t="shared" si="53"/>
        <v>0.19690467636910683</v>
      </c>
      <c r="R208" s="10">
        <f t="shared" si="54"/>
        <v>0.19690467636910683</v>
      </c>
      <c r="S208" s="10">
        <f t="shared" si="51"/>
        <v>1</v>
      </c>
      <c r="T208" s="8">
        <f t="shared" si="45"/>
        <v>0.002621366983561302</v>
      </c>
      <c r="U208" s="8">
        <f t="shared" si="46"/>
        <v>0.002621366983561302</v>
      </c>
    </row>
    <row r="209" spans="1:21" ht="13.5">
      <c r="A209">
        <v>205</v>
      </c>
      <c r="B209" s="8">
        <f t="shared" si="44"/>
        <v>110.19615506024417</v>
      </c>
      <c r="D209" s="9">
        <f t="shared" si="47"/>
        <v>108.83256228741578</v>
      </c>
      <c r="G209" s="8">
        <f t="shared" si="52"/>
        <v>118.36870149699611</v>
      </c>
      <c r="H209" s="8">
        <f t="shared" si="48"/>
        <v>117.55144685332093</v>
      </c>
      <c r="I209" s="8">
        <f t="shared" si="49"/>
        <v>1.127689176146555</v>
      </c>
      <c r="K209" s="8">
        <f t="shared" si="41"/>
        <v>111.77858522518315</v>
      </c>
      <c r="L209" s="8">
        <f t="shared" si="42"/>
        <v>91.37680700313626</v>
      </c>
      <c r="M209" s="8">
        <f t="shared" si="43"/>
        <v>0.11956705888580266</v>
      </c>
      <c r="N209" s="10">
        <f t="shared" si="40"/>
        <v>1.335761232986164</v>
      </c>
      <c r="P209" s="8">
        <f t="shared" si="50"/>
        <v>110.29043790736547</v>
      </c>
      <c r="Q209" s="10">
        <f t="shared" si="53"/>
        <v>0.1</v>
      </c>
      <c r="R209" s="10">
        <f t="shared" si="54"/>
        <v>0.1377131388485225</v>
      </c>
      <c r="S209" s="10">
        <f t="shared" si="51"/>
        <v>0.7261471260922675</v>
      </c>
      <c r="T209" s="8">
        <f t="shared" si="45"/>
        <v>-0.09428284712130619</v>
      </c>
      <c r="U209" s="8">
        <f t="shared" si="46"/>
        <v>0.09428284712130619</v>
      </c>
    </row>
    <row r="210" spans="1:21" ht="13.5">
      <c r="A210">
        <v>206</v>
      </c>
      <c r="B210" s="8">
        <f t="shared" si="44"/>
        <v>110.00591452551993</v>
      </c>
      <c r="D210" s="9">
        <f t="shared" si="47"/>
        <v>109.10528084198147</v>
      </c>
      <c r="G210" s="8">
        <f t="shared" si="52"/>
        <v>118.67913602946749</v>
      </c>
      <c r="H210" s="8">
        <f t="shared" si="48"/>
        <v>117.81181387907273</v>
      </c>
      <c r="I210" s="8">
        <f t="shared" si="49"/>
        <v>1.04095696110708</v>
      </c>
      <c r="K210" s="8">
        <f t="shared" si="41"/>
        <v>111.43570310857372</v>
      </c>
      <c r="L210" s="8">
        <f t="shared" si="42"/>
        <v>91.37897858878023</v>
      </c>
      <c r="M210" s="8">
        <f t="shared" si="43"/>
        <v>0.10782751156161881</v>
      </c>
      <c r="N210" s="10">
        <f t="shared" si="40"/>
        <v>1.3321469374415478</v>
      </c>
      <c r="P210" s="8">
        <f t="shared" si="50"/>
        <v>110.22197468888854</v>
      </c>
      <c r="Q210" s="10">
        <f t="shared" si="53"/>
        <v>-0.002068602097983785</v>
      </c>
      <c r="R210" s="10">
        <f t="shared" si="54"/>
        <v>0.12206860209798265</v>
      </c>
      <c r="S210" s="10">
        <f t="shared" si="51"/>
        <v>0.016946225830646842</v>
      </c>
      <c r="T210" s="8">
        <f t="shared" si="45"/>
        <v>-0.2160601633686099</v>
      </c>
      <c r="U210" s="8">
        <f t="shared" si="46"/>
        <v>0.2160601633686099</v>
      </c>
    </row>
    <row r="211" spans="1:21" ht="13.5">
      <c r="A211">
        <v>207</v>
      </c>
      <c r="B211" s="8">
        <f t="shared" si="44"/>
        <v>109.72113032590309</v>
      </c>
      <c r="D211" s="9">
        <f t="shared" si="47"/>
        <v>109.28540757868917</v>
      </c>
      <c r="G211" s="8">
        <f t="shared" si="52"/>
        <v>118.85277084017982</v>
      </c>
      <c r="H211" s="8">
        <f t="shared" si="48"/>
        <v>117.93960678875214</v>
      </c>
      <c r="I211" s="8">
        <f t="shared" si="49"/>
        <v>0.9496405559643133</v>
      </c>
      <c r="K211" s="8">
        <f t="shared" si="41"/>
        <v>110.98579251763911</v>
      </c>
      <c r="L211" s="8">
        <f t="shared" si="42"/>
        <v>91.38255860875469</v>
      </c>
      <c r="M211" s="8">
        <f t="shared" si="43"/>
        <v>0.09740276240290335</v>
      </c>
      <c r="N211" s="10">
        <f t="shared" si="40"/>
        <v>1.3273565468727133</v>
      </c>
      <c r="P211" s="8">
        <f t="shared" si="50"/>
        <v>110.21831328456709</v>
      </c>
      <c r="Q211" s="10">
        <f t="shared" si="53"/>
        <v>-0.1409809204340718</v>
      </c>
      <c r="R211" s="10">
        <f t="shared" si="54"/>
        <v>0.18202946722749402</v>
      </c>
      <c r="S211" s="10">
        <f t="shared" si="51"/>
        <v>0.7744950451229898</v>
      </c>
      <c r="T211" s="8">
        <f t="shared" si="45"/>
        <v>-0.4971829586639984</v>
      </c>
      <c r="U211" s="8">
        <f t="shared" si="46"/>
        <v>0.4971829586639984</v>
      </c>
    </row>
    <row r="212" spans="1:21" ht="13.5">
      <c r="A212">
        <v>208</v>
      </c>
      <c r="B212" s="8">
        <f t="shared" si="44"/>
        <v>109.34367709133575</v>
      </c>
      <c r="D212" s="9">
        <f t="shared" si="47"/>
        <v>109.37255212813196</v>
      </c>
      <c r="G212" s="8">
        <f t="shared" si="52"/>
        <v>118.88924734471645</v>
      </c>
      <c r="H212" s="8">
        <f t="shared" si="48"/>
        <v>117.93469031937838</v>
      </c>
      <c r="I212" s="8">
        <f t="shared" si="49"/>
        <v>0.8541848534305052</v>
      </c>
      <c r="K212" s="8">
        <f t="shared" si="41"/>
        <v>110.43437568598574</v>
      </c>
      <c r="L212" s="8">
        <f t="shared" si="42"/>
        <v>91.38961172713927</v>
      </c>
      <c r="M212" s="8">
        <f t="shared" si="43"/>
        <v>0.08836779800107061</v>
      </c>
      <c r="N212" s="10">
        <f t="shared" si="40"/>
        <v>1.321419582678434</v>
      </c>
      <c r="P212" s="8">
        <f t="shared" si="50"/>
        <v>109.83324754656223</v>
      </c>
      <c r="Q212" s="10">
        <f t="shared" si="53"/>
        <v>-0.25889501147936755</v>
      </c>
      <c r="R212" s="10">
        <f t="shared" si="54"/>
        <v>0.2599435582727921</v>
      </c>
      <c r="S212" s="10">
        <f t="shared" si="51"/>
        <v>0.9959662520572095</v>
      </c>
      <c r="T212" s="8">
        <f t="shared" si="45"/>
        <v>-0.48957045522648457</v>
      </c>
      <c r="U212" s="8">
        <f t="shared" si="46"/>
        <v>0.48957045522648457</v>
      </c>
    </row>
    <row r="213" spans="1:21" ht="13.5">
      <c r="A213">
        <v>209</v>
      </c>
      <c r="B213" s="8">
        <f t="shared" si="44"/>
        <v>108.87588092598335</v>
      </c>
      <c r="D213" s="9">
        <f t="shared" si="47"/>
        <v>109.36677712077272</v>
      </c>
      <c r="G213" s="8">
        <f t="shared" si="52"/>
        <v>118.78887517280889</v>
      </c>
      <c r="H213" s="8">
        <f t="shared" si="48"/>
        <v>117.79757574812633</v>
      </c>
      <c r="I213" s="8">
        <f t="shared" si="49"/>
        <v>0.7550549109622505</v>
      </c>
      <c r="K213" s="8">
        <f t="shared" si="41"/>
        <v>109.78720703202198</v>
      </c>
      <c r="L213" s="8">
        <f t="shared" si="42"/>
        <v>91.40204511244998</v>
      </c>
      <c r="M213" s="8">
        <f t="shared" si="43"/>
        <v>0.08077435673203502</v>
      </c>
      <c r="N213" s="10">
        <f t="shared" si="40"/>
        <v>1.3143711522489334</v>
      </c>
      <c r="P213" s="8">
        <f t="shared" si="50"/>
        <v>109.34565189515237</v>
      </c>
      <c r="Q213" s="10">
        <f t="shared" si="53"/>
        <v>-0.35337347870988367</v>
      </c>
      <c r="R213" s="10">
        <f t="shared" si="54"/>
        <v>0.35337347870988367</v>
      </c>
      <c r="S213" s="10">
        <f t="shared" si="51"/>
        <v>1</v>
      </c>
      <c r="T213" s="8">
        <f t="shared" si="45"/>
        <v>-0.4697709691690193</v>
      </c>
      <c r="U213" s="8">
        <f t="shared" si="46"/>
        <v>0.4697709691690193</v>
      </c>
    </row>
    <row r="214" spans="1:21" ht="13.5">
      <c r="A214">
        <v>210</v>
      </c>
      <c r="B214" s="8">
        <f t="shared" si="44"/>
        <v>108.32050807568876</v>
      </c>
      <c r="D214" s="9">
        <f t="shared" si="47"/>
        <v>109.26859788181486</v>
      </c>
      <c r="G214" s="8">
        <f t="shared" si="52"/>
        <v>118.55263065908858</v>
      </c>
      <c r="H214" s="8">
        <f t="shared" si="48"/>
        <v>117.5294184007486</v>
      </c>
      <c r="I214" s="8">
        <f t="shared" si="49"/>
        <v>0.6527336851282517</v>
      </c>
      <c r="K214" s="8">
        <f t="shared" si="41"/>
        <v>109.05023243072826</v>
      </c>
      <c r="L214" s="8">
        <f t="shared" si="42"/>
        <v>91.42160250526885</v>
      </c>
      <c r="M214" s="8">
        <f t="shared" si="43"/>
        <v>0.07465266034071831</v>
      </c>
      <c r="N214" s="10">
        <f t="shared" si="40"/>
        <v>1.3062517779262084</v>
      </c>
      <c r="P214" s="8">
        <f t="shared" si="50"/>
        <v>108.87588092598335</v>
      </c>
      <c r="Q214" s="10">
        <f t="shared" si="53"/>
        <v>-0.4455914793445402</v>
      </c>
      <c r="R214" s="10">
        <f t="shared" si="54"/>
        <v>0.4455914793445402</v>
      </c>
      <c r="S214" s="10">
        <f t="shared" si="51"/>
        <v>1</v>
      </c>
      <c r="T214" s="8">
        <f t="shared" si="45"/>
        <v>-0.5553728502945887</v>
      </c>
      <c r="U214" s="8">
        <f t="shared" si="46"/>
        <v>0.5553728502945887</v>
      </c>
    </row>
    <row r="215" spans="1:21" ht="13.5">
      <c r="A215">
        <v>211</v>
      </c>
      <c r="B215" s="8">
        <f t="shared" si="44"/>
        <v>107.68075145110083</v>
      </c>
      <c r="D215" s="9">
        <f t="shared" si="47"/>
        <v>109.07897992058965</v>
      </c>
      <c r="G215" s="8">
        <f t="shared" si="52"/>
        <v>118.18215208587685</v>
      </c>
      <c r="H215" s="8">
        <f t="shared" si="48"/>
        <v>117.13201202239925</v>
      </c>
      <c r="I215" s="8">
        <f t="shared" si="49"/>
        <v>0.547719678780492</v>
      </c>
      <c r="K215" s="8">
        <f t="shared" si="41"/>
        <v>108.2295535056657</v>
      </c>
      <c r="L215" s="8">
        <f t="shared" si="42"/>
        <v>91.44985995173921</v>
      </c>
      <c r="M215" s="8">
        <f t="shared" si="43"/>
        <v>0.07001313895368277</v>
      </c>
      <c r="N215" s="10">
        <f t="shared" si="40"/>
        <v>1.2971071995832535</v>
      </c>
      <c r="P215" s="8">
        <f t="shared" si="50"/>
        <v>108.32050807568876</v>
      </c>
      <c r="Q215" s="10">
        <f t="shared" si="53"/>
        <v>-0.5303307715884046</v>
      </c>
      <c r="R215" s="10">
        <f t="shared" si="54"/>
        <v>0.5303307715884046</v>
      </c>
      <c r="S215" s="10">
        <f t="shared" si="51"/>
        <v>1</v>
      </c>
      <c r="T215" s="8">
        <f t="shared" si="45"/>
        <v>-0.6397566245879318</v>
      </c>
      <c r="U215" s="8">
        <f t="shared" si="46"/>
        <v>0.6397566245879318</v>
      </c>
    </row>
    <row r="216" spans="1:21" ht="13.5">
      <c r="A216">
        <v>212</v>
      </c>
      <c r="B216" s="8">
        <f t="shared" si="44"/>
        <v>106.96021507213446</v>
      </c>
      <c r="D216" s="9">
        <f t="shared" si="47"/>
        <v>108.79933422669188</v>
      </c>
      <c r="G216" s="8">
        <f t="shared" si="52"/>
        <v>117.67973170117975</v>
      </c>
      <c r="H216" s="8">
        <f t="shared" si="48"/>
        <v>116.60778003827522</v>
      </c>
      <c r="I216" s="8">
        <f t="shared" si="49"/>
        <v>0.44052451249003993</v>
      </c>
      <c r="K216" s="8">
        <f t="shared" si="41"/>
        <v>107.33139682606613</v>
      </c>
      <c r="L216" s="8">
        <f t="shared" si="42"/>
        <v>91.48822297896608</v>
      </c>
      <c r="M216" s="8">
        <f t="shared" si="43"/>
        <v>0.06684812778100097</v>
      </c>
      <c r="N216" s="10">
        <f t="shared" si="40"/>
        <v>1.2869881517839952</v>
      </c>
      <c r="P216" s="8">
        <f t="shared" si="50"/>
        <v>107.68075145110083</v>
      </c>
      <c r="Q216" s="10">
        <f t="shared" si="53"/>
        <v>-0.5750014556488793</v>
      </c>
      <c r="R216" s="10">
        <f t="shared" si="54"/>
        <v>0.5750014556488793</v>
      </c>
      <c r="S216" s="10">
        <f t="shared" si="51"/>
        <v>1</v>
      </c>
      <c r="T216" s="8">
        <f t="shared" si="45"/>
        <v>-0.7205363789663721</v>
      </c>
      <c r="U216" s="8">
        <f t="shared" si="46"/>
        <v>0.7205363789663721</v>
      </c>
    </row>
    <row r="217" spans="1:21" ht="13.5">
      <c r="A217">
        <v>213</v>
      </c>
      <c r="B217" s="8">
        <f t="shared" si="44"/>
        <v>106.16289650954788</v>
      </c>
      <c r="D217" s="9">
        <f t="shared" si="47"/>
        <v>108.4315103957804</v>
      </c>
      <c r="G217" s="8">
        <f t="shared" si="52"/>
        <v>117.04830455076527</v>
      </c>
      <c r="H217" s="8">
        <f t="shared" si="48"/>
        <v>115.95976374664353</v>
      </c>
      <c r="I217" s="8">
        <f t="shared" si="49"/>
        <v>0.33167043207786684</v>
      </c>
      <c r="K217" s="8">
        <f t="shared" si="41"/>
        <v>106.36208776780713</v>
      </c>
      <c r="L217" s="8">
        <f t="shared" si="42"/>
        <v>91.53792498805338</v>
      </c>
      <c r="M217" s="8">
        <f t="shared" si="43"/>
        <v>0.06513351591163066</v>
      </c>
      <c r="N217" s="10">
        <f t="shared" si="40"/>
        <v>1.2759501166096001</v>
      </c>
      <c r="P217" s="8">
        <f t="shared" si="50"/>
        <v>106.96021507213446</v>
      </c>
      <c r="Q217" s="10">
        <f t="shared" si="53"/>
        <v>-0.6365510771208989</v>
      </c>
      <c r="R217" s="10">
        <f t="shared" si="54"/>
        <v>0.6365510771208989</v>
      </c>
      <c r="S217" s="10">
        <f t="shared" si="51"/>
        <v>1</v>
      </c>
      <c r="T217" s="8">
        <f t="shared" si="45"/>
        <v>-0.7973185625865824</v>
      </c>
      <c r="U217" s="8">
        <f t="shared" si="46"/>
        <v>0.7973185625865824</v>
      </c>
    </row>
    <row r="218" spans="1:21" ht="13.5">
      <c r="A218">
        <v>214</v>
      </c>
      <c r="B218" s="8">
        <f t="shared" si="44"/>
        <v>105.29316740917996</v>
      </c>
      <c r="D218" s="9">
        <f t="shared" si="47"/>
        <v>107.97778761853391</v>
      </c>
      <c r="G218" s="8">
        <f t="shared" si="52"/>
        <v>116.2914341787214</v>
      </c>
      <c r="H218" s="8">
        <f t="shared" si="48"/>
        <v>115.19160750176725</v>
      </c>
      <c r="I218" s="8">
        <f t="shared" si="49"/>
        <v>0.2216877643824521</v>
      </c>
      <c r="K218" s="8">
        <f t="shared" si="41"/>
        <v>105.3280286885129</v>
      </c>
      <c r="L218" s="8">
        <f t="shared" si="42"/>
        <v>91.60002664259817</v>
      </c>
      <c r="M218" s="8">
        <f t="shared" si="43"/>
        <v>0.06483032977494661</v>
      </c>
      <c r="N218" s="10">
        <f t="shared" si="40"/>
        <v>1.264053053355348</v>
      </c>
      <c r="P218" s="8">
        <f t="shared" si="50"/>
        <v>106.16289650954788</v>
      </c>
      <c r="Q218" s="10">
        <f t="shared" si="53"/>
        <v>-0.7165427033606789</v>
      </c>
      <c r="R218" s="10">
        <f t="shared" si="54"/>
        <v>0.7165427033606789</v>
      </c>
      <c r="S218" s="10">
        <f t="shared" si="51"/>
        <v>1</v>
      </c>
      <c r="T218" s="8">
        <f t="shared" si="45"/>
        <v>-0.8697291003679197</v>
      </c>
      <c r="U218" s="8">
        <f t="shared" si="46"/>
        <v>0.8697291003679197</v>
      </c>
    </row>
    <row r="219" spans="1:21" ht="13.5">
      <c r="A219">
        <v>215</v>
      </c>
      <c r="B219" s="8">
        <f t="shared" si="44"/>
        <v>104.35575219373081</v>
      </c>
      <c r="D219" s="9">
        <f t="shared" si="47"/>
        <v>107.44086357666313</v>
      </c>
      <c r="G219" s="8">
        <f t="shared" si="52"/>
        <v>115.4132952661497</v>
      </c>
      <c r="H219" s="8">
        <f t="shared" si="48"/>
        <v>114.30754095890781</v>
      </c>
      <c r="I219" s="8">
        <f t="shared" si="49"/>
        <v>0.11111233365826254</v>
      </c>
      <c r="K219" s="8">
        <f t="shared" si="41"/>
        <v>104.2356809770736</v>
      </c>
      <c r="L219" s="8">
        <f t="shared" si="42"/>
        <v>91.67541603506471</v>
      </c>
      <c r="M219" s="8">
        <f t="shared" si="43"/>
        <v>0.06588623604410672</v>
      </c>
      <c r="N219" s="10">
        <f t="shared" si="40"/>
        <v>1.2513611064149754</v>
      </c>
      <c r="P219" s="8">
        <f t="shared" si="50"/>
        <v>105.29316740917996</v>
      </c>
      <c r="Q219" s="10">
        <f t="shared" si="53"/>
        <v>-0.7929511763915912</v>
      </c>
      <c r="R219" s="10">
        <f t="shared" si="54"/>
        <v>0.7929511763915912</v>
      </c>
      <c r="S219" s="10">
        <f t="shared" si="51"/>
        <v>1</v>
      </c>
      <c r="T219" s="8">
        <f t="shared" si="45"/>
        <v>-0.9374152154491497</v>
      </c>
      <c r="U219" s="8">
        <f t="shared" si="46"/>
        <v>0.9374152154491497</v>
      </c>
    </row>
    <row r="220" spans="1:21" ht="13.5">
      <c r="A220">
        <v>216</v>
      </c>
      <c r="B220" s="8">
        <f t="shared" si="44"/>
        <v>103.35570504584948</v>
      </c>
      <c r="D220" s="9">
        <f t="shared" si="47"/>
        <v>106.82384130007668</v>
      </c>
      <c r="G220" s="8">
        <f t="shared" si="52"/>
        <v>114.41865329256608</v>
      </c>
      <c r="H220" s="8">
        <f t="shared" si="48"/>
        <v>113.31235846789443</v>
      </c>
      <c r="I220" s="8">
        <f t="shared" si="49"/>
        <v>0.0004828511910981853</v>
      </c>
      <c r="K220" s="8">
        <f t="shared" si="41"/>
        <v>103.09155046707819</v>
      </c>
      <c r="L220" s="8">
        <f t="shared" si="42"/>
        <v>91.764809420771</v>
      </c>
      <c r="M220" s="8">
        <f t="shared" si="43"/>
        <v>0.06823695101032481</v>
      </c>
      <c r="N220" s="10">
        <f t="shared" si="40"/>
        <v>1.2379422927756365</v>
      </c>
      <c r="P220" s="8">
        <f t="shared" si="50"/>
        <v>104.35575219373081</v>
      </c>
      <c r="Q220" s="10">
        <f t="shared" si="53"/>
        <v>-0.8650092810502713</v>
      </c>
      <c r="R220" s="10">
        <f t="shared" si="54"/>
        <v>0.8650092810502713</v>
      </c>
      <c r="S220" s="10">
        <f t="shared" si="51"/>
        <v>1</v>
      </c>
      <c r="T220" s="8">
        <f t="shared" si="45"/>
        <v>-1.0000471478813324</v>
      </c>
      <c r="U220" s="8">
        <f t="shared" si="46"/>
        <v>1.0000471478813324</v>
      </c>
    </row>
    <row r="221" spans="1:21" ht="13.5">
      <c r="A221">
        <v>217</v>
      </c>
      <c r="B221" s="8">
        <f t="shared" si="44"/>
        <v>102.29838528466412</v>
      </c>
      <c r="D221" s="9">
        <f t="shared" si="47"/>
        <v>106.13021404923126</v>
      </c>
      <c r="G221" s="8">
        <f t="shared" si="52"/>
        <v>113.31284131908552</v>
      </c>
      <c r="H221" s="8">
        <f t="shared" si="48"/>
        <v>112.21139571564339</v>
      </c>
      <c r="I221" s="8">
        <f t="shared" si="49"/>
        <v>-0.1096617091531152</v>
      </c>
      <c r="K221" s="8">
        <f t="shared" si="41"/>
        <v>101.90217565199028</v>
      </c>
      <c r="L221" s="8">
        <f t="shared" si="42"/>
        <v>91.86875231950765</v>
      </c>
      <c r="M221" s="8">
        <f t="shared" si="43"/>
        <v>0.07180754578295712</v>
      </c>
      <c r="N221" s="10">
        <f t="shared" si="40"/>
        <v>1.2238681706459777</v>
      </c>
      <c r="P221" s="8">
        <f t="shared" si="50"/>
        <v>103.35570504584948</v>
      </c>
      <c r="Q221" s="10">
        <f t="shared" si="53"/>
        <v>-0.9323659574940677</v>
      </c>
      <c r="R221" s="10">
        <f t="shared" si="54"/>
        <v>0.9323659574940677</v>
      </c>
      <c r="S221" s="10">
        <f t="shared" si="51"/>
        <v>1</v>
      </c>
      <c r="T221" s="8">
        <f t="shared" si="45"/>
        <v>-1.0573197611853544</v>
      </c>
      <c r="U221" s="8">
        <f t="shared" si="46"/>
        <v>1.0573197611853544</v>
      </c>
    </row>
    <row r="222" spans="1:21" ht="13.5">
      <c r="A222">
        <v>218</v>
      </c>
      <c r="B222" s="8">
        <f t="shared" si="44"/>
        <v>101.18943125571785</v>
      </c>
      <c r="D222" s="9">
        <f t="shared" si="47"/>
        <v>105.36384829631783</v>
      </c>
      <c r="G222" s="8">
        <f t="shared" si="52"/>
        <v>112.10173400649028</v>
      </c>
      <c r="H222" s="8">
        <f t="shared" si="48"/>
        <v>111.01050373141304</v>
      </c>
      <c r="I222" s="8">
        <f t="shared" si="49"/>
        <v>-0.21878473666083897</v>
      </c>
      <c r="K222" s="8">
        <f t="shared" si="41"/>
        <v>100.67411810684455</v>
      </c>
      <c r="L222" s="8">
        <f t="shared" si="42"/>
        <v>91.9876207984324</v>
      </c>
      <c r="M222" s="8">
        <f t="shared" si="43"/>
        <v>0.07651363909713672</v>
      </c>
      <c r="N222" s="10">
        <f aca="true" t="shared" si="55" ref="N222:N285">(B133/$L$94+B223/AVERAGE($B$95:$B$184))/2</f>
        <v>1.2092134908317398</v>
      </c>
      <c r="P222" s="8">
        <f t="shared" si="50"/>
        <v>102.29838528466412</v>
      </c>
      <c r="Q222" s="10">
        <f t="shared" si="53"/>
        <v>-0.9946930507660057</v>
      </c>
      <c r="R222" s="10">
        <f t="shared" si="54"/>
        <v>0.9946930507660057</v>
      </c>
      <c r="S222" s="10">
        <f t="shared" si="51"/>
        <v>1</v>
      </c>
      <c r="T222" s="8">
        <f t="shared" si="45"/>
        <v>-1.1089540289462718</v>
      </c>
      <c r="U222" s="8">
        <f t="shared" si="46"/>
        <v>1.1089540289462718</v>
      </c>
    </row>
    <row r="223" spans="1:21" ht="13.5">
      <c r="A223">
        <v>219</v>
      </c>
      <c r="B223" s="8">
        <f t="shared" si="44"/>
        <v>100.034732861516</v>
      </c>
      <c r="D223" s="9">
        <f t="shared" si="47"/>
        <v>104.52896488819783</v>
      </c>
      <c r="G223" s="8">
        <f t="shared" si="52"/>
        <v>110.7917189947522</v>
      </c>
      <c r="H223" s="8">
        <f t="shared" si="48"/>
        <v>109.71602038142859</v>
      </c>
      <c r="I223" s="8">
        <f t="shared" si="49"/>
        <v>-0.3263545979931997</v>
      </c>
      <c r="K223" s="8">
        <f aca="true" t="shared" si="56" ref="K223:K286">(L222+M222)*N133</f>
        <v>99.4139545058513</v>
      </c>
      <c r="L223" s="8">
        <f aca="true" t="shared" si="57" ref="L223:L286">$L$1*B223/N133+(1-$L$1)*(L222+M222)</f>
        <v>92.12162276728759</v>
      </c>
      <c r="M223" s="8">
        <f aca="true" t="shared" si="58" ref="M223:M286">$L$2*(L223-L222)+(1-$L$2)*M222</f>
        <v>0.08226247207294182</v>
      </c>
      <c r="N223" s="10">
        <f t="shared" si="55"/>
        <v>1.1940558325573443</v>
      </c>
      <c r="P223" s="8">
        <f t="shared" si="50"/>
        <v>101.18943125571785</v>
      </c>
      <c r="Q223" s="10">
        <f t="shared" si="53"/>
        <v>-1.0516869095327905</v>
      </c>
      <c r="R223" s="10">
        <f t="shared" si="54"/>
        <v>1.0516869095327905</v>
      </c>
      <c r="S223" s="10">
        <f t="shared" si="51"/>
        <v>1</v>
      </c>
      <c r="T223" s="8">
        <f t="shared" si="45"/>
        <v>-1.1546983942018443</v>
      </c>
      <c r="U223" s="8">
        <f t="shared" si="46"/>
        <v>1.1546983942018443</v>
      </c>
    </row>
    <row r="224" spans="1:21" ht="13.5">
      <c r="A224">
        <v>220</v>
      </c>
      <c r="B224" s="8">
        <f t="shared" si="44"/>
        <v>98.84040286651337</v>
      </c>
      <c r="D224" s="9">
        <f t="shared" si="47"/>
        <v>103.63011848286148</v>
      </c>
      <c r="G224" s="8">
        <f t="shared" si="52"/>
        <v>109.38966578343539</v>
      </c>
      <c r="H224" s="8">
        <f t="shared" si="48"/>
        <v>108.33473949174319</v>
      </c>
      <c r="I224" s="8">
        <f t="shared" si="49"/>
        <v>-0.4318472271624197</v>
      </c>
      <c r="K224" s="8">
        <f t="shared" si="56"/>
        <v>98.12826962626733</v>
      </c>
      <c r="L224" s="8">
        <f t="shared" si="57"/>
        <v>92.27079913869746</v>
      </c>
      <c r="M224" s="8">
        <f t="shared" si="58"/>
        <v>0.08895386200663417</v>
      </c>
      <c r="N224" s="10">
        <f t="shared" si="55"/>
        <v>1.1784752255077122</v>
      </c>
      <c r="P224" s="8">
        <f t="shared" si="50"/>
        <v>100.034732861516</v>
      </c>
      <c r="Q224" s="10">
        <f t="shared" si="53"/>
        <v>-1.1030698654434872</v>
      </c>
      <c r="R224" s="10">
        <f t="shared" si="54"/>
        <v>1.1030698654434872</v>
      </c>
      <c r="S224" s="10">
        <f t="shared" si="51"/>
        <v>1</v>
      </c>
      <c r="T224" s="8">
        <f t="shared" si="45"/>
        <v>-1.194329995002633</v>
      </c>
      <c r="U224" s="8">
        <f t="shared" si="46"/>
        <v>1.194329995002633</v>
      </c>
    </row>
    <row r="225" spans="1:21" ht="13.5">
      <c r="A225">
        <v>221</v>
      </c>
      <c r="B225" s="8">
        <f t="shared" si="44"/>
        <v>97.61274711633996</v>
      </c>
      <c r="D225" s="9">
        <f t="shared" si="47"/>
        <v>102.67217535959188</v>
      </c>
      <c r="G225" s="8">
        <f t="shared" si="52"/>
        <v>107.90289226458077</v>
      </c>
      <c r="H225" s="8">
        <f t="shared" si="48"/>
        <v>106.8738777497567</v>
      </c>
      <c r="I225" s="8">
        <f t="shared" si="49"/>
        <v>-0.5347486786448269</v>
      </c>
      <c r="K225" s="8">
        <f t="shared" si="56"/>
        <v>96.82364974464421</v>
      </c>
      <c r="L225" s="8">
        <f t="shared" si="57"/>
        <v>92.4350247329054</v>
      </c>
      <c r="M225" s="8">
        <f t="shared" si="58"/>
        <v>0.09648103522676563</v>
      </c>
      <c r="N225" s="10">
        <f t="shared" si="55"/>
        <v>1.1625537599316833</v>
      </c>
      <c r="P225" s="8">
        <f t="shared" si="50"/>
        <v>98.84040286651337</v>
      </c>
      <c r="Q225" s="10">
        <f t="shared" si="53"/>
        <v>-1.1485915859019031</v>
      </c>
      <c r="R225" s="10">
        <f t="shared" si="54"/>
        <v>1.1485915859019031</v>
      </c>
      <c r="S225" s="10">
        <f t="shared" si="51"/>
        <v>1</v>
      </c>
      <c r="T225" s="8">
        <f t="shared" si="45"/>
        <v>-1.2276557501734118</v>
      </c>
      <c r="U225" s="8">
        <f t="shared" si="46"/>
        <v>1.2276557501734118</v>
      </c>
    </row>
    <row r="226" spans="1:21" ht="13.5">
      <c r="A226">
        <v>222</v>
      </c>
      <c r="B226" s="8">
        <f t="shared" si="44"/>
        <v>96.3582338163552</v>
      </c>
      <c r="D226" s="9">
        <f t="shared" si="47"/>
        <v>101.6602897109415</v>
      </c>
      <c r="G226" s="8">
        <f t="shared" si="52"/>
        <v>106.33912907111187</v>
      </c>
      <c r="H226" s="8">
        <f t="shared" si="48"/>
        <v>105.3410395456362</v>
      </c>
      <c r="I226" s="8">
        <f t="shared" si="49"/>
        <v>-0.6345576311923937</v>
      </c>
      <c r="K226" s="8">
        <f t="shared" si="56"/>
        <v>95.50667586034311</v>
      </c>
      <c r="L226" s="8">
        <f t="shared" si="57"/>
        <v>92.61400883842418</v>
      </c>
      <c r="M226" s="8">
        <f t="shared" si="58"/>
        <v>0.104731342255967</v>
      </c>
      <c r="N226" s="10">
        <f t="shared" si="55"/>
        <v>1.1463751867065737</v>
      </c>
      <c r="P226" s="8">
        <f t="shared" si="50"/>
        <v>97.61274711633996</v>
      </c>
      <c r="Q226" s="10">
        <f t="shared" si="53"/>
        <v>-1.1880302936617853</v>
      </c>
      <c r="R226" s="10">
        <f t="shared" si="54"/>
        <v>1.1880302936617853</v>
      </c>
      <c r="S226" s="10">
        <f t="shared" si="51"/>
        <v>1</v>
      </c>
      <c r="T226" s="8">
        <f t="shared" si="45"/>
        <v>-1.2545132999847652</v>
      </c>
      <c r="U226" s="8">
        <f t="shared" si="46"/>
        <v>1.2545132999847652</v>
      </c>
    </row>
    <row r="227" spans="1:21" ht="13.5">
      <c r="A227">
        <v>223</v>
      </c>
      <c r="B227" s="8">
        <f t="shared" si="44"/>
        <v>95.08346201920132</v>
      </c>
      <c r="D227" s="9">
        <f t="shared" si="47"/>
        <v>100.59987853202423</v>
      </c>
      <c r="G227" s="8">
        <f t="shared" si="52"/>
        <v>104.70648191444381</v>
      </c>
      <c r="H227" s="8">
        <f t="shared" si="48"/>
        <v>103.74417992491956</v>
      </c>
      <c r="I227" s="8">
        <f t="shared" si="49"/>
        <v>-0.7307878301448186</v>
      </c>
      <c r="K227" s="8">
        <f t="shared" si="56"/>
        <v>94.18391622114413</v>
      </c>
      <c r="L227" s="8">
        <f t="shared" si="57"/>
        <v>92.80729537829463</v>
      </c>
      <c r="M227" s="8">
        <f t="shared" si="58"/>
        <v>0.11358686201741452</v>
      </c>
      <c r="N227" s="10">
        <f t="shared" si="55"/>
        <v>1.1300245093123218</v>
      </c>
      <c r="P227" s="8">
        <f t="shared" si="50"/>
        <v>96.3582338163552</v>
      </c>
      <c r="Q227" s="10">
        <f t="shared" si="53"/>
        <v>-1.2211938473033057</v>
      </c>
      <c r="R227" s="10">
        <f t="shared" si="54"/>
        <v>1.2211938473033057</v>
      </c>
      <c r="S227" s="10">
        <f t="shared" si="51"/>
        <v>1</v>
      </c>
      <c r="T227" s="8">
        <f t="shared" si="45"/>
        <v>-1.2747717971538748</v>
      </c>
      <c r="U227" s="8">
        <f t="shared" si="46"/>
        <v>1.2747717971538748</v>
      </c>
    </row>
    <row r="228" spans="1:21" ht="13.5">
      <c r="A228">
        <v>224</v>
      </c>
      <c r="B228" s="8">
        <f t="shared" si="44"/>
        <v>93.79512947488251</v>
      </c>
      <c r="D228" s="9">
        <f t="shared" si="47"/>
        <v>99.49659522945966</v>
      </c>
      <c r="G228" s="8">
        <f t="shared" si="52"/>
        <v>103.01339209477474</v>
      </c>
      <c r="H228" s="8">
        <f t="shared" si="48"/>
        <v>102.09156583278552</v>
      </c>
      <c r="I228" s="8">
        <f t="shared" si="49"/>
        <v>-0.8229704563437412</v>
      </c>
      <c r="K228" s="8">
        <f t="shared" si="56"/>
        <v>92.86191767501406</v>
      </c>
      <c r="L228" s="8">
        <f t="shared" si="57"/>
        <v>93.01426267648213</v>
      </c>
      <c r="M228" s="8">
        <f t="shared" si="58"/>
        <v>0.1229249056344238</v>
      </c>
      <c r="N228" s="10">
        <f t="shared" si="55"/>
        <v>1.1135875697030784</v>
      </c>
      <c r="P228" s="8">
        <f t="shared" si="50"/>
        <v>95.08346201920132</v>
      </c>
      <c r="Q228" s="10">
        <f t="shared" si="53"/>
        <v>-1.247920677326698</v>
      </c>
      <c r="R228" s="10">
        <f t="shared" si="54"/>
        <v>1.247920677326698</v>
      </c>
      <c r="S228" s="10">
        <f t="shared" si="51"/>
        <v>1</v>
      </c>
      <c r="T228" s="8">
        <f t="shared" si="45"/>
        <v>-1.2883325443188056</v>
      </c>
      <c r="U228" s="8">
        <f t="shared" si="46"/>
        <v>1.2883325443188056</v>
      </c>
    </row>
    <row r="229" spans="1:21" ht="13.5">
      <c r="A229">
        <v>225</v>
      </c>
      <c r="B229" s="8">
        <f t="shared" si="44"/>
        <v>92.50000000000001</v>
      </c>
      <c r="D229" s="9">
        <f t="shared" si="47"/>
        <v>98.35630207854423</v>
      </c>
      <c r="G229" s="8">
        <f t="shared" si="52"/>
        <v>101.26859537644178</v>
      </c>
      <c r="H229" s="8">
        <f t="shared" si="48"/>
        <v>100.3917358387976</v>
      </c>
      <c r="I229" s="8">
        <f t="shared" si="49"/>
        <v>-0.910656410108159</v>
      </c>
      <c r="K229" s="8">
        <f t="shared" si="56"/>
        <v>91.54719542883204</v>
      </c>
      <c r="L229" s="8">
        <f t="shared" si="57"/>
        <v>93.23412287069452</v>
      </c>
      <c r="M229" s="8">
        <f t="shared" si="58"/>
        <v>0.13261843449222016</v>
      </c>
      <c r="N229" s="10">
        <f t="shared" si="55"/>
        <v>1.097150630093835</v>
      </c>
      <c r="P229" s="8">
        <f t="shared" si="50"/>
        <v>93.79512947488251</v>
      </c>
      <c r="Q229" s="10">
        <f t="shared" si="53"/>
        <v>-1.2680805733026717</v>
      </c>
      <c r="R229" s="10">
        <f t="shared" si="54"/>
        <v>1.2680805733026717</v>
      </c>
      <c r="S229" s="10">
        <f t="shared" si="51"/>
        <v>1</v>
      </c>
      <c r="T229" s="8">
        <f t="shared" si="45"/>
        <v>-1.2951294748825006</v>
      </c>
      <c r="U229" s="8">
        <f t="shared" si="46"/>
        <v>1.2951294748825006</v>
      </c>
    </row>
    <row r="230" spans="1:21" ht="13.5">
      <c r="A230">
        <v>226</v>
      </c>
      <c r="B230" s="8">
        <f t="shared" si="44"/>
        <v>91.20487052511751</v>
      </c>
      <c r="D230" s="9">
        <f t="shared" si="47"/>
        <v>97.18504166283539</v>
      </c>
      <c r="G230" s="8">
        <f t="shared" si="52"/>
        <v>99.48107942868944</v>
      </c>
      <c r="H230" s="8">
        <f t="shared" si="48"/>
        <v>98.65345853833225</v>
      </c>
      <c r="I230" s="8">
        <f t="shared" si="49"/>
        <v>-0.9934184991438787</v>
      </c>
      <c r="K230" s="8">
        <f t="shared" si="56"/>
        <v>90.2462208574696</v>
      </c>
      <c r="L230" s="8">
        <f t="shared" si="57"/>
        <v>93.46592107656237</v>
      </c>
      <c r="M230" s="8">
        <f t="shared" si="58"/>
        <v>0.1425364116297828</v>
      </c>
      <c r="N230" s="10">
        <f t="shared" si="55"/>
        <v>1.080799952699583</v>
      </c>
      <c r="P230" s="8">
        <f t="shared" si="50"/>
        <v>92.50000000000001</v>
      </c>
      <c r="Q230" s="10">
        <f t="shared" si="53"/>
        <v>-1.2815753182444893</v>
      </c>
      <c r="R230" s="10">
        <f t="shared" si="54"/>
        <v>1.2815753182444893</v>
      </c>
      <c r="S230" s="10">
        <f t="shared" si="51"/>
        <v>1</v>
      </c>
      <c r="T230" s="8">
        <f t="shared" si="45"/>
        <v>-1.2951294748825006</v>
      </c>
      <c r="U230" s="8">
        <f t="shared" si="46"/>
        <v>1.2951294748825006</v>
      </c>
    </row>
    <row r="231" spans="1:21" ht="13.5">
      <c r="A231">
        <v>227</v>
      </c>
      <c r="B231" s="8">
        <f t="shared" si="44"/>
        <v>89.91653798079874</v>
      </c>
      <c r="D231" s="9">
        <f t="shared" si="47"/>
        <v>95.98900743529182</v>
      </c>
      <c r="G231" s="8">
        <f t="shared" si="52"/>
        <v>97.66004003918836</v>
      </c>
      <c r="H231" s="8">
        <f t="shared" si="48"/>
        <v>96.8856898333494</v>
      </c>
      <c r="I231" s="8">
        <f t="shared" si="49"/>
        <v>-1.070853519727775</v>
      </c>
      <c r="K231" s="8">
        <f t="shared" si="56"/>
        <v>88.96540707366411</v>
      </c>
      <c r="L231" s="8">
        <f t="shared" si="57"/>
        <v>93.70853447318531</v>
      </c>
      <c r="M231" s="8">
        <f t="shared" si="58"/>
        <v>0.15254411012909883</v>
      </c>
      <c r="N231" s="10">
        <f t="shared" si="55"/>
        <v>1.064621379474473</v>
      </c>
      <c r="P231" s="8">
        <f t="shared" si="50"/>
        <v>91.20487052511751</v>
      </c>
      <c r="Q231" s="10">
        <f t="shared" si="53"/>
        <v>-1.2883391671112918</v>
      </c>
      <c r="R231" s="10">
        <f t="shared" si="54"/>
        <v>1.2883391671112918</v>
      </c>
      <c r="S231" s="10">
        <f t="shared" si="51"/>
        <v>1</v>
      </c>
      <c r="T231" s="8">
        <f t="shared" si="45"/>
        <v>-1.2883325443187772</v>
      </c>
      <c r="U231" s="8">
        <f t="shared" si="46"/>
        <v>1.2883325443187772</v>
      </c>
    </row>
    <row r="232" spans="1:21" ht="13.5">
      <c r="A232">
        <v>228</v>
      </c>
      <c r="B232" s="8">
        <f t="shared" si="44"/>
        <v>88.64176618364483</v>
      </c>
      <c r="D232" s="9">
        <f t="shared" si="47"/>
        <v>94.77451354439322</v>
      </c>
      <c r="G232" s="8">
        <f t="shared" si="52"/>
        <v>95.81483631362163</v>
      </c>
      <c r="H232" s="8">
        <f t="shared" si="48"/>
        <v>95.09752930062395</v>
      </c>
      <c r="I232" s="8">
        <f t="shared" si="49"/>
        <v>-1.1425842210275432</v>
      </c>
      <c r="K232" s="8">
        <f t="shared" si="56"/>
        <v>87.7110920394749</v>
      </c>
      <c r="L232" s="8">
        <f t="shared" si="57"/>
        <v>93.96067155034996</v>
      </c>
      <c r="M232" s="8">
        <f t="shared" si="58"/>
        <v>0.16250340683265369</v>
      </c>
      <c r="N232" s="10">
        <f t="shared" si="55"/>
        <v>1.048699913898444</v>
      </c>
      <c r="P232" s="8">
        <f t="shared" si="50"/>
        <v>89.91653798079874</v>
      </c>
      <c r="Q232" s="10">
        <f t="shared" si="53"/>
        <v>-1.2883391671112974</v>
      </c>
      <c r="R232" s="10">
        <f t="shared" si="54"/>
        <v>1.2883391671112974</v>
      </c>
      <c r="S232" s="10">
        <f t="shared" si="51"/>
        <v>1</v>
      </c>
      <c r="T232" s="8">
        <f t="shared" si="45"/>
        <v>-1.2747717971539032</v>
      </c>
      <c r="U232" s="8">
        <f t="shared" si="46"/>
        <v>1.2747717971539032</v>
      </c>
    </row>
    <row r="233" spans="1:21" ht="13.5">
      <c r="A233">
        <v>229</v>
      </c>
      <c r="B233" s="8">
        <f t="shared" si="44"/>
        <v>87.38725288366005</v>
      </c>
      <c r="D233" s="9">
        <f t="shared" si="47"/>
        <v>93.54796407224354</v>
      </c>
      <c r="G233" s="8">
        <f t="shared" si="52"/>
        <v>93.9549450795964</v>
      </c>
      <c r="H233" s="8">
        <f t="shared" si="48"/>
        <v>93.29817586000277</v>
      </c>
      <c r="I233" s="8">
        <f t="shared" si="49"/>
        <v>-1.2082611429869066</v>
      </c>
      <c r="K233" s="8">
        <f t="shared" si="56"/>
        <v>86.48951907295431</v>
      </c>
      <c r="L233" s="8">
        <f t="shared" si="57"/>
        <v>94.22087183124982</v>
      </c>
      <c r="M233" s="8">
        <f t="shared" si="58"/>
        <v>0.17227309423937495</v>
      </c>
      <c r="N233" s="10">
        <f t="shared" si="55"/>
        <v>1.0331193068488123</v>
      </c>
      <c r="P233" s="8">
        <f t="shared" si="50"/>
        <v>88.64176618364483</v>
      </c>
      <c r="Q233" s="10">
        <f t="shared" si="53"/>
        <v>-1.2815753182444922</v>
      </c>
      <c r="R233" s="10">
        <f t="shared" si="54"/>
        <v>1.2815753182444922</v>
      </c>
      <c r="S233" s="10">
        <f t="shared" si="51"/>
        <v>1</v>
      </c>
      <c r="T233" s="8">
        <f t="shared" si="45"/>
        <v>-1.2545132999847795</v>
      </c>
      <c r="U233" s="8">
        <f t="shared" si="46"/>
        <v>1.2545132999847795</v>
      </c>
    </row>
    <row r="234" spans="1:21" ht="13.5">
      <c r="A234">
        <v>230</v>
      </c>
      <c r="B234" s="8">
        <f t="shared" si="44"/>
        <v>86.15959713348664</v>
      </c>
      <c r="D234" s="9">
        <f t="shared" si="47"/>
        <v>92.31582183452684</v>
      </c>
      <c r="G234" s="8">
        <f t="shared" si="52"/>
        <v>92.08991471701586</v>
      </c>
      <c r="H234" s="8">
        <f t="shared" si="48"/>
        <v>91.49688295866294</v>
      </c>
      <c r="I234" s="8">
        <f t="shared" si="49"/>
        <v>-1.2675643188221994</v>
      </c>
      <c r="K234" s="8">
        <f t="shared" si="56"/>
        <v>85.30681467851386</v>
      </c>
      <c r="L234" s="8">
        <f t="shared" si="57"/>
        <v>94.48750645822902</v>
      </c>
      <c r="M234" s="8">
        <f t="shared" si="58"/>
        <v>0.18170924751335718</v>
      </c>
      <c r="N234" s="10">
        <f t="shared" si="55"/>
        <v>1.0179616485744165</v>
      </c>
      <c r="P234" s="8">
        <f t="shared" si="50"/>
        <v>87.38725288366005</v>
      </c>
      <c r="Q234" s="10">
        <f t="shared" si="53"/>
        <v>-1.2680805733026745</v>
      </c>
      <c r="R234" s="10">
        <f t="shared" si="54"/>
        <v>1.2680805733026745</v>
      </c>
      <c r="S234" s="10">
        <f t="shared" si="51"/>
        <v>1</v>
      </c>
      <c r="T234" s="8">
        <f t="shared" si="45"/>
        <v>-1.2276557501734118</v>
      </c>
      <c r="U234" s="8">
        <f t="shared" si="46"/>
        <v>1.2276557501734118</v>
      </c>
    </row>
    <row r="235" spans="1:21" ht="13.5">
      <c r="A235">
        <v>231</v>
      </c>
      <c r="B235" s="8">
        <f t="shared" si="44"/>
        <v>84.96526713848397</v>
      </c>
      <c r="D235" s="9">
        <f t="shared" si="47"/>
        <v>91.08457689431881</v>
      </c>
      <c r="G235" s="8">
        <f t="shared" si="52"/>
        <v>90.22931863984074</v>
      </c>
      <c r="H235" s="8">
        <f t="shared" si="48"/>
        <v>89.70291348970507</v>
      </c>
      <c r="I235" s="8">
        <f t="shared" si="49"/>
        <v>-1.3202048338357666</v>
      </c>
      <c r="K235" s="8">
        <f t="shared" si="56"/>
        <v>84.16896370615082</v>
      </c>
      <c r="L235" s="8">
        <f t="shared" si="57"/>
        <v>94.75878009870075</v>
      </c>
      <c r="M235" s="8">
        <f t="shared" si="58"/>
        <v>0.1906656868091948</v>
      </c>
      <c r="N235" s="10">
        <f t="shared" si="55"/>
        <v>1.0033069687601786</v>
      </c>
      <c r="P235" s="8">
        <f t="shared" si="50"/>
        <v>86.15959713348664</v>
      </c>
      <c r="Q235" s="10">
        <f t="shared" si="53"/>
        <v>-1.2479206773267095</v>
      </c>
      <c r="R235" s="10">
        <f t="shared" si="54"/>
        <v>1.2479206773267095</v>
      </c>
      <c r="S235" s="10">
        <f t="shared" si="51"/>
        <v>1</v>
      </c>
      <c r="T235" s="8">
        <f t="shared" si="45"/>
        <v>-1.1943299950026756</v>
      </c>
      <c r="U235" s="8">
        <f t="shared" si="46"/>
        <v>1.1943299950026756</v>
      </c>
    </row>
    <row r="236" spans="1:21" ht="13.5">
      <c r="A236">
        <v>232</v>
      </c>
      <c r="B236" s="8">
        <f t="shared" si="44"/>
        <v>83.81056874428216</v>
      </c>
      <c r="D236" s="9">
        <f t="shared" si="47"/>
        <v>89.86071494315185</v>
      </c>
      <c r="G236" s="8">
        <f t="shared" si="52"/>
        <v>88.38270865586931</v>
      </c>
      <c r="H236" s="8">
        <f t="shared" si="48"/>
        <v>87.92549466471058</v>
      </c>
      <c r="I236" s="8">
        <f t="shared" si="49"/>
        <v>-1.3659262329516384</v>
      </c>
      <c r="K236" s="8">
        <f t="shared" si="56"/>
        <v>83.08178192330956</v>
      </c>
      <c r="L236" s="8">
        <f t="shared" si="57"/>
        <v>95.03273468849834</v>
      </c>
      <c r="M236" s="8">
        <f t="shared" si="58"/>
        <v>0.19899457710803364</v>
      </c>
      <c r="N236" s="10">
        <f t="shared" si="55"/>
        <v>0.9892328466305198</v>
      </c>
      <c r="P236" s="8">
        <f t="shared" si="50"/>
        <v>84.96526713848397</v>
      </c>
      <c r="Q236" s="10">
        <f t="shared" si="53"/>
        <v>-1.2211938473033144</v>
      </c>
      <c r="R236" s="10">
        <f t="shared" si="54"/>
        <v>1.2211938473033144</v>
      </c>
      <c r="S236" s="10">
        <f t="shared" si="51"/>
        <v>1</v>
      </c>
      <c r="T236" s="8">
        <f t="shared" si="45"/>
        <v>-1.1546983942018016</v>
      </c>
      <c r="U236" s="8">
        <f t="shared" si="46"/>
        <v>1.1546983942018016</v>
      </c>
    </row>
    <row r="237" spans="1:21" ht="13.5">
      <c r="A237">
        <v>233</v>
      </c>
      <c r="B237" s="8">
        <f t="shared" si="44"/>
        <v>82.7016147153359</v>
      </c>
      <c r="D237" s="9">
        <f t="shared" si="47"/>
        <v>88.65068570337792</v>
      </c>
      <c r="G237" s="8">
        <f t="shared" si="52"/>
        <v>86.55956843175895</v>
      </c>
      <c r="H237" s="8">
        <f t="shared" si="48"/>
        <v>86.17377306011664</v>
      </c>
      <c r="I237" s="8">
        <f t="shared" si="49"/>
        <v>-1.4045057701158685</v>
      </c>
      <c r="K237" s="8">
        <f t="shared" si="56"/>
        <v>82.0508861639414</v>
      </c>
      <c r="L237" s="8">
        <f t="shared" si="57"/>
        <v>95.30725557388779</v>
      </c>
      <c r="M237" s="8">
        <f t="shared" si="58"/>
        <v>0.20654720793617523</v>
      </c>
      <c r="N237" s="10">
        <f t="shared" si="55"/>
        <v>0.9758140329911811</v>
      </c>
      <c r="P237" s="8">
        <f t="shared" si="50"/>
        <v>83.81056874428216</v>
      </c>
      <c r="Q237" s="10">
        <f t="shared" si="53"/>
        <v>-1.1880302936617881</v>
      </c>
      <c r="R237" s="10">
        <f t="shared" si="54"/>
        <v>1.1880302936617881</v>
      </c>
      <c r="S237" s="10">
        <f t="shared" si="51"/>
        <v>1</v>
      </c>
      <c r="T237" s="8">
        <f t="shared" si="45"/>
        <v>-1.1089540289462718</v>
      </c>
      <c r="U237" s="8">
        <f t="shared" si="46"/>
        <v>1.1089540289462718</v>
      </c>
    </row>
    <row r="238" spans="1:21" ht="13.5">
      <c r="A238">
        <v>234</v>
      </c>
      <c r="B238" s="8">
        <f t="shared" si="44"/>
        <v>81.64429495415055</v>
      </c>
      <c r="D238" s="9">
        <f t="shared" si="47"/>
        <v>87.46087150576952</v>
      </c>
      <c r="G238" s="8">
        <f t="shared" si="52"/>
        <v>84.76926729000077</v>
      </c>
      <c r="H238" s="8">
        <f t="shared" si="48"/>
        <v>84.45677005641575</v>
      </c>
      <c r="I238" s="8">
        <f t="shared" si="49"/>
        <v>-1.4357554934743713</v>
      </c>
      <c r="K238" s="8">
        <f t="shared" si="56"/>
        <v>81.08166230257098</v>
      </c>
      <c r="L238" s="8">
        <f t="shared" si="57"/>
        <v>95.5800806338012</v>
      </c>
      <c r="M238" s="8">
        <f t="shared" si="58"/>
        <v>0.2131749931338993</v>
      </c>
      <c r="N238" s="10">
        <f t="shared" si="55"/>
        <v>0.9631220860508086</v>
      </c>
      <c r="P238" s="8">
        <f t="shared" si="50"/>
        <v>82.7016147153359</v>
      </c>
      <c r="Q238" s="10">
        <f t="shared" si="53"/>
        <v>-1.1485915859019002</v>
      </c>
      <c r="R238" s="10">
        <f t="shared" si="54"/>
        <v>1.1485915859019002</v>
      </c>
      <c r="S238" s="10">
        <f t="shared" si="51"/>
        <v>1</v>
      </c>
      <c r="T238" s="8">
        <f t="shared" si="45"/>
        <v>-1.0573197611853402</v>
      </c>
      <c r="U238" s="8">
        <f t="shared" si="46"/>
        <v>1.0573197611853402</v>
      </c>
    </row>
    <row r="239" spans="1:21" ht="13.5">
      <c r="A239">
        <v>235</v>
      </c>
      <c r="B239" s="8">
        <f t="shared" si="44"/>
        <v>80.64424780626923</v>
      </c>
      <c r="D239" s="9">
        <f t="shared" si="47"/>
        <v>86.29755619544574</v>
      </c>
      <c r="G239" s="8">
        <f t="shared" si="52"/>
        <v>83.02101456294137</v>
      </c>
      <c r="H239" s="8">
        <f t="shared" si="48"/>
        <v>82.78333788727416</v>
      </c>
      <c r="I239" s="8">
        <f t="shared" si="49"/>
        <v>-1.4595231610410933</v>
      </c>
      <c r="K239" s="8">
        <f t="shared" si="56"/>
        <v>80.17923138698676</v>
      </c>
      <c r="L239" s="8">
        <f t="shared" si="57"/>
        <v>95.84881295263214</v>
      </c>
      <c r="M239" s="8">
        <f t="shared" si="58"/>
        <v>0.21873072570360358</v>
      </c>
      <c r="N239" s="10">
        <f t="shared" si="55"/>
        <v>0.9512250227965564</v>
      </c>
      <c r="P239" s="8">
        <f t="shared" si="50"/>
        <v>81.64429495415055</v>
      </c>
      <c r="Q239" s="10">
        <f t="shared" si="53"/>
        <v>-1.1030698654434814</v>
      </c>
      <c r="R239" s="10">
        <f t="shared" si="54"/>
        <v>1.1030698654434814</v>
      </c>
      <c r="S239" s="10">
        <f t="shared" si="51"/>
        <v>1</v>
      </c>
      <c r="T239" s="8">
        <f t="shared" si="45"/>
        <v>-1.0000471478813182</v>
      </c>
      <c r="U239" s="8">
        <f t="shared" si="46"/>
        <v>1.0000471478813182</v>
      </c>
    </row>
    <row r="240" spans="1:21" ht="13.5">
      <c r="A240">
        <v>236</v>
      </c>
      <c r="B240" s="8">
        <f t="shared" si="44"/>
        <v>79.70683259082008</v>
      </c>
      <c r="D240" s="9">
        <f t="shared" si="47"/>
        <v>85.16689451761043</v>
      </c>
      <c r="G240" s="8">
        <f t="shared" si="52"/>
        <v>81.32381472623307</v>
      </c>
      <c r="H240" s="8">
        <f t="shared" si="48"/>
        <v>81.16211651269177</v>
      </c>
      <c r="I240" s="8">
        <f t="shared" si="49"/>
        <v>-1.4756929823952232</v>
      </c>
      <c r="K240" s="8">
        <f t="shared" si="56"/>
        <v>79.34841435127329</v>
      </c>
      <c r="L240" s="8">
        <f t="shared" si="57"/>
        <v>96.11093756360023</v>
      </c>
      <c r="M240" s="8">
        <f t="shared" si="58"/>
        <v>0.2230701142300519</v>
      </c>
      <c r="N240" s="10">
        <f t="shared" si="55"/>
        <v>0.9401869876221607</v>
      </c>
      <c r="P240" s="8">
        <f t="shared" si="50"/>
        <v>80.64424780626923</v>
      </c>
      <c r="Q240" s="10">
        <f t="shared" si="53"/>
        <v>-1.0516869095327763</v>
      </c>
      <c r="R240" s="10">
        <f t="shared" si="54"/>
        <v>1.0516869095327763</v>
      </c>
      <c r="S240" s="10">
        <f t="shared" si="51"/>
        <v>1</v>
      </c>
      <c r="T240" s="8">
        <f t="shared" si="45"/>
        <v>-0.9374152154491497</v>
      </c>
      <c r="U240" s="8">
        <f t="shared" si="46"/>
        <v>0.9374152154491497</v>
      </c>
    </row>
    <row r="241" spans="1:21" ht="13.5">
      <c r="A241">
        <v>237</v>
      </c>
      <c r="B241" s="8">
        <f t="shared" si="44"/>
        <v>78.83710349045211</v>
      </c>
      <c r="D241" s="9">
        <f t="shared" si="47"/>
        <v>84.07488213225237</v>
      </c>
      <c r="G241" s="8">
        <f t="shared" si="52"/>
        <v>79.68642353029655</v>
      </c>
      <c r="H241" s="8">
        <f t="shared" si="48"/>
        <v>79.60149152631212</v>
      </c>
      <c r="I241" s="8">
        <f t="shared" si="49"/>
        <v>-1.484186182793666</v>
      </c>
      <c r="K241" s="8">
        <f t="shared" si="56"/>
        <v>78.59369582039088</v>
      </c>
      <c r="L241" s="8">
        <f t="shared" si="57"/>
        <v>96.36384268700215</v>
      </c>
      <c r="M241" s="8">
        <f t="shared" si="58"/>
        <v>0.22605361514723837</v>
      </c>
      <c r="N241" s="10">
        <f t="shared" si="55"/>
        <v>0.930067939822903</v>
      </c>
      <c r="P241" s="8">
        <f t="shared" si="50"/>
        <v>79.70683259082008</v>
      </c>
      <c r="Q241" s="10">
        <f t="shared" si="53"/>
        <v>-0.9946930507660113</v>
      </c>
      <c r="R241" s="10">
        <f t="shared" si="54"/>
        <v>0.9946930507660113</v>
      </c>
      <c r="S241" s="10">
        <f t="shared" si="51"/>
        <v>1</v>
      </c>
      <c r="T241" s="8">
        <f t="shared" si="45"/>
        <v>-0.8697291003679766</v>
      </c>
      <c r="U241" s="8">
        <f t="shared" si="46"/>
        <v>0.8697291003679766</v>
      </c>
    </row>
    <row r="242" spans="1:21" ht="13.5">
      <c r="A242">
        <v>238</v>
      </c>
      <c r="B242" s="8">
        <f t="shared" si="44"/>
        <v>78.03978492786557</v>
      </c>
      <c r="D242" s="9">
        <f t="shared" si="47"/>
        <v>83.02732640389232</v>
      </c>
      <c r="G242" s="8">
        <f t="shared" si="52"/>
        <v>78.11730534351845</v>
      </c>
      <c r="H242" s="8">
        <f t="shared" si="48"/>
        <v>78.10955330195317</v>
      </c>
      <c r="I242" s="8">
        <f t="shared" si="49"/>
        <v>-1.484961386950194</v>
      </c>
      <c r="K242" s="8">
        <f t="shared" si="56"/>
        <v>77.91918760662517</v>
      </c>
      <c r="L242" s="8">
        <f t="shared" si="57"/>
        <v>96.60484574285934</v>
      </c>
      <c r="M242" s="8">
        <f t="shared" si="58"/>
        <v>0.22754855921823372</v>
      </c>
      <c r="N242" s="10">
        <f t="shared" si="55"/>
        <v>0.9209233614799479</v>
      </c>
      <c r="P242" s="8">
        <f t="shared" si="50"/>
        <v>78.83710349045211</v>
      </c>
      <c r="Q242" s="10">
        <f t="shared" si="53"/>
        <v>-0.9323659574940649</v>
      </c>
      <c r="R242" s="10">
        <f t="shared" si="54"/>
        <v>0.9323659574940649</v>
      </c>
      <c r="S242" s="10">
        <f t="shared" si="51"/>
        <v>1</v>
      </c>
      <c r="T242" s="8">
        <f t="shared" si="45"/>
        <v>-0.7973185625865398</v>
      </c>
      <c r="U242" s="8">
        <f t="shared" si="46"/>
        <v>0.7973185625865398</v>
      </c>
    </row>
    <row r="243" spans="1:21" ht="13.5">
      <c r="A243">
        <v>239</v>
      </c>
      <c r="B243" s="8">
        <f t="shared" si="44"/>
        <v>77.31924854889918</v>
      </c>
      <c r="D243" s="9">
        <f t="shared" si="47"/>
        <v>82.02981810868697</v>
      </c>
      <c r="G243" s="8">
        <f t="shared" si="52"/>
        <v>76.62459191500298</v>
      </c>
      <c r="H243" s="8">
        <f t="shared" si="48"/>
        <v>76.6940575783926</v>
      </c>
      <c r="I243" s="8">
        <f t="shared" si="49"/>
        <v>-1.4780148206112314</v>
      </c>
      <c r="K243" s="8">
        <f t="shared" si="56"/>
        <v>77.32859258416497</v>
      </c>
      <c r="L243" s="8">
        <f t="shared" si="57"/>
        <v>96.8312242234857</v>
      </c>
      <c r="M243" s="8">
        <f t="shared" si="58"/>
        <v>0.22743155135904694</v>
      </c>
      <c r="N243" s="10">
        <f t="shared" si="55"/>
        <v>0.9128039871572229</v>
      </c>
      <c r="P243" s="8">
        <f t="shared" si="50"/>
        <v>78.03978492786557</v>
      </c>
      <c r="Q243" s="10">
        <f t="shared" si="53"/>
        <v>-0.8650092810502741</v>
      </c>
      <c r="R243" s="10">
        <f t="shared" si="54"/>
        <v>0.8650092810502741</v>
      </c>
      <c r="S243" s="10">
        <f t="shared" si="51"/>
        <v>1</v>
      </c>
      <c r="T243" s="8">
        <f t="shared" si="45"/>
        <v>-0.7205363789663863</v>
      </c>
      <c r="U243" s="8">
        <f t="shared" si="46"/>
        <v>0.7205363789663863</v>
      </c>
    </row>
    <row r="244" spans="1:21" ht="13.5">
      <c r="A244">
        <v>240</v>
      </c>
      <c r="B244" s="8">
        <f t="shared" si="44"/>
        <v>76.67949192431125</v>
      </c>
      <c r="D244" s="9">
        <f t="shared" si="47"/>
        <v>81.08770419672942</v>
      </c>
      <c r="G244" s="8">
        <f t="shared" si="52"/>
        <v>75.21604275778137</v>
      </c>
      <c r="H244" s="8">
        <f t="shared" si="48"/>
        <v>75.36238767443436</v>
      </c>
      <c r="I244" s="8">
        <f t="shared" si="49"/>
        <v>-1.4633803289459326</v>
      </c>
      <c r="K244" s="8">
        <f t="shared" si="56"/>
        <v>76.82516970686709</v>
      </c>
      <c r="L244" s="8">
        <f t="shared" si="57"/>
        <v>97.04025127303228</v>
      </c>
      <c r="M244" s="8">
        <f t="shared" si="58"/>
        <v>0.22559110117779999</v>
      </c>
      <c r="N244" s="10">
        <f t="shared" si="55"/>
        <v>0.9057555567277221</v>
      </c>
      <c r="P244" s="8">
        <f t="shared" si="50"/>
        <v>77.31924854889918</v>
      </c>
      <c r="Q244" s="10">
        <f t="shared" si="53"/>
        <v>-0.7929511763915968</v>
      </c>
      <c r="R244" s="10">
        <f t="shared" si="54"/>
        <v>0.7929511763915968</v>
      </c>
      <c r="S244" s="10">
        <f t="shared" si="51"/>
        <v>1</v>
      </c>
      <c r="T244" s="8">
        <f t="shared" si="45"/>
        <v>-0.6397566245879318</v>
      </c>
      <c r="U244" s="8">
        <f t="shared" si="46"/>
        <v>0.6397566245879318</v>
      </c>
    </row>
    <row r="245" spans="1:21" ht="13.5">
      <c r="A245">
        <v>241</v>
      </c>
      <c r="B245" s="8">
        <f t="shared" si="44"/>
        <v>76.12411907401665</v>
      </c>
      <c r="D245" s="9">
        <f t="shared" si="47"/>
        <v>80.20606174224578</v>
      </c>
      <c r="G245" s="8">
        <f t="shared" si="52"/>
        <v>73.89900734548843</v>
      </c>
      <c r="H245" s="8">
        <f t="shared" si="48"/>
        <v>74.12151851834125</v>
      </c>
      <c r="I245" s="8">
        <f t="shared" si="49"/>
        <v>-1.4411292116606507</v>
      </c>
      <c r="K245" s="8">
        <f t="shared" si="56"/>
        <v>76.41170100085513</v>
      </c>
      <c r="L245" s="8">
        <f t="shared" si="57"/>
        <v>97.22923554829316</v>
      </c>
      <c r="M245" s="8">
        <f t="shared" si="58"/>
        <v>0.22193041858610785</v>
      </c>
      <c r="N245" s="10">
        <f t="shared" si="55"/>
        <v>0.899818592533443</v>
      </c>
      <c r="P245" s="8">
        <f t="shared" si="50"/>
        <v>76.67949192431125</v>
      </c>
      <c r="Q245" s="10">
        <f t="shared" si="53"/>
        <v>-0.7165427033606875</v>
      </c>
      <c r="R245" s="10">
        <f t="shared" si="54"/>
        <v>0.7165427033606875</v>
      </c>
      <c r="S245" s="10">
        <f t="shared" si="51"/>
        <v>1</v>
      </c>
      <c r="T245" s="8">
        <f t="shared" si="45"/>
        <v>-0.5553728502946029</v>
      </c>
      <c r="U245" s="8">
        <f t="shared" si="46"/>
        <v>0.5553728502946029</v>
      </c>
    </row>
    <row r="246" spans="1:21" ht="13.5">
      <c r="A246">
        <v>242</v>
      </c>
      <c r="B246" s="8">
        <f t="shared" si="44"/>
        <v>75.65632290866425</v>
      </c>
      <c r="D246" s="9">
        <f t="shared" si="47"/>
        <v>79.38967320859996</v>
      </c>
      <c r="G246" s="8">
        <f t="shared" si="52"/>
        <v>72.6803893066806</v>
      </c>
      <c r="H246" s="8">
        <f t="shared" si="48"/>
        <v>72.97798266687897</v>
      </c>
      <c r="I246" s="8">
        <f t="shared" si="49"/>
        <v>-1.411369875640813</v>
      </c>
      <c r="K246" s="8">
        <f t="shared" si="56"/>
        <v>76.0904614119887</v>
      </c>
      <c r="L246" s="8">
        <f t="shared" si="57"/>
        <v>97.39556464372392</v>
      </c>
      <c r="M246" s="8">
        <f t="shared" si="58"/>
        <v>0.21637028627057248</v>
      </c>
      <c r="N246" s="10">
        <f t="shared" si="55"/>
        <v>0.8950282019646083</v>
      </c>
      <c r="P246" s="8">
        <f t="shared" si="50"/>
        <v>76.12411907401665</v>
      </c>
      <c r="Q246" s="10">
        <f t="shared" si="53"/>
        <v>-0.6361561163575715</v>
      </c>
      <c r="R246" s="10">
        <f t="shared" si="54"/>
        <v>0.6361561163575715</v>
      </c>
      <c r="S246" s="10">
        <f t="shared" si="51"/>
        <v>1</v>
      </c>
      <c r="T246" s="8">
        <f t="shared" si="45"/>
        <v>-0.46779616535239654</v>
      </c>
      <c r="U246" s="8">
        <f t="shared" si="46"/>
        <v>0.46779616535239654</v>
      </c>
    </row>
    <row r="247" spans="1:21" ht="13.5">
      <c r="A247">
        <v>243</v>
      </c>
      <c r="B247" s="8">
        <f t="shared" si="44"/>
        <v>75.27886967409692</v>
      </c>
      <c r="D247" s="9">
        <f t="shared" si="47"/>
        <v>78.64300314861282</v>
      </c>
      <c r="G247" s="8">
        <f t="shared" si="52"/>
        <v>71.56661279123816</v>
      </c>
      <c r="H247" s="8">
        <f t="shared" si="48"/>
        <v>71.93783847952403</v>
      </c>
      <c r="I247" s="8">
        <f t="shared" si="49"/>
        <v>-1.3742473068122258</v>
      </c>
      <c r="K247" s="8">
        <f t="shared" si="56"/>
        <v>75.86319241190714</v>
      </c>
      <c r="L247" s="8">
        <f t="shared" si="57"/>
        <v>97.53675107436189</v>
      </c>
      <c r="M247" s="8">
        <f t="shared" si="58"/>
        <v>0.2088519007073125</v>
      </c>
      <c r="N247" s="10">
        <f t="shared" si="55"/>
        <v>0.8914139064199924</v>
      </c>
      <c r="P247" s="8">
        <f t="shared" si="50"/>
        <v>75.65632290866425</v>
      </c>
      <c r="Q247" s="10">
        <f t="shared" si="53"/>
        <v>-0.5521830507537289</v>
      </c>
      <c r="R247" s="10">
        <f t="shared" si="54"/>
        <v>0.5521830507537289</v>
      </c>
      <c r="S247" s="10">
        <f t="shared" si="51"/>
        <v>1</v>
      </c>
      <c r="T247" s="8">
        <f t="shared" si="45"/>
        <v>-0.3774532345673265</v>
      </c>
      <c r="U247" s="8">
        <f t="shared" si="46"/>
        <v>0.3774532345673265</v>
      </c>
    </row>
    <row r="248" spans="1:21" ht="13.5">
      <c r="A248">
        <v>244</v>
      </c>
      <c r="B248" s="8">
        <f t="shared" si="44"/>
        <v>74.99408547448009</v>
      </c>
      <c r="D248" s="9">
        <f t="shared" si="47"/>
        <v>77.97017645370964</v>
      </c>
      <c r="G248" s="8">
        <f t="shared" si="52"/>
        <v>70.56359117271181</v>
      </c>
      <c r="H248" s="8">
        <f t="shared" si="48"/>
        <v>71.00664060288864</v>
      </c>
      <c r="I248" s="8">
        <f t="shared" si="49"/>
        <v>-1.3299423637945427</v>
      </c>
      <c r="K248" s="8">
        <f t="shared" si="56"/>
        <v>75.73108025884748</v>
      </c>
      <c r="L248" s="8">
        <f t="shared" si="57"/>
        <v>97.65047954709055</v>
      </c>
      <c r="M248" s="8">
        <f t="shared" si="58"/>
        <v>0.19933955790944793</v>
      </c>
      <c r="N248" s="10">
        <f t="shared" si="55"/>
        <v>0.8889994974816303</v>
      </c>
      <c r="P248" s="8">
        <f t="shared" si="50"/>
        <v>75.27886967409692</v>
      </c>
      <c r="Q248" s="10">
        <f t="shared" si="53"/>
        <v>-0.465032614883819</v>
      </c>
      <c r="R248" s="10">
        <f t="shared" si="54"/>
        <v>0.465032614883819</v>
      </c>
      <c r="S248" s="10">
        <f t="shared" si="51"/>
        <v>1</v>
      </c>
      <c r="T248" s="8">
        <f t="shared" si="45"/>
        <v>-0.284784199616837</v>
      </c>
      <c r="U248" s="8">
        <f t="shared" si="46"/>
        <v>0.284784199616837</v>
      </c>
    </row>
    <row r="249" spans="1:21" ht="13.5">
      <c r="A249">
        <v>245</v>
      </c>
      <c r="B249" s="8">
        <f t="shared" si="44"/>
        <v>74.80384493975585</v>
      </c>
      <c r="D249" s="9">
        <f t="shared" si="47"/>
        <v>77.37495825786374</v>
      </c>
      <c r="G249" s="8">
        <f t="shared" si="52"/>
        <v>69.6766982390941</v>
      </c>
      <c r="H249" s="8">
        <f t="shared" si="48"/>
        <v>70.18941290916027</v>
      </c>
      <c r="I249" s="8">
        <f t="shared" si="49"/>
        <v>-1.2786708967879254</v>
      </c>
      <c r="K249" s="8">
        <f t="shared" si="56"/>
        <v>75.69473976508094</v>
      </c>
      <c r="L249" s="8">
        <f t="shared" si="57"/>
        <v>97.7346540383518</v>
      </c>
      <c r="M249" s="8">
        <f t="shared" si="58"/>
        <v>0.18782305124462828</v>
      </c>
      <c r="N249" s="10">
        <f t="shared" si="55"/>
        <v>0.8878029210046252</v>
      </c>
      <c r="P249" s="8">
        <f t="shared" si="50"/>
        <v>74.99408547448009</v>
      </c>
      <c r="Q249" s="10">
        <f t="shared" si="53"/>
        <v>-0.37512939691108044</v>
      </c>
      <c r="R249" s="10">
        <f t="shared" si="54"/>
        <v>0.37512939691108044</v>
      </c>
      <c r="S249" s="10">
        <f t="shared" si="51"/>
        <v>1</v>
      </c>
      <c r="T249" s="8">
        <f t="shared" si="45"/>
        <v>-0.1902405347242393</v>
      </c>
      <c r="U249" s="8">
        <f t="shared" si="46"/>
        <v>0.1902405347242393</v>
      </c>
    </row>
    <row r="250" spans="1:21" ht="13.5">
      <c r="A250">
        <v>246</v>
      </c>
      <c r="B250" s="8">
        <f t="shared" si="44"/>
        <v>74.70956209263454</v>
      </c>
      <c r="D250" s="9">
        <f t="shared" si="47"/>
        <v>76.86073559424216</v>
      </c>
      <c r="G250" s="8">
        <f t="shared" si="52"/>
        <v>68.91074201237234</v>
      </c>
      <c r="H250" s="8">
        <f t="shared" si="48"/>
        <v>69.49062402039856</v>
      </c>
      <c r="I250" s="8">
        <f t="shared" si="49"/>
        <v>-1.220682695985304</v>
      </c>
      <c r="K250" s="8">
        <f t="shared" si="56"/>
        <v>75.75420433752224</v>
      </c>
      <c r="L250" s="8">
        <f t="shared" si="57"/>
        <v>97.78744305790619</v>
      </c>
      <c r="M250" s="8">
        <f t="shared" si="58"/>
        <v>0.17431964807560363</v>
      </c>
      <c r="N250" s="10">
        <f t="shared" si="55"/>
        <v>0.8878361896867438</v>
      </c>
      <c r="P250" s="8">
        <f t="shared" si="50"/>
        <v>74.80384493975585</v>
      </c>
      <c r="Q250" s="10">
        <f t="shared" si="53"/>
        <v>-0.2829113962764211</v>
      </c>
      <c r="R250" s="10">
        <f t="shared" si="54"/>
        <v>0.2829113962764211</v>
      </c>
      <c r="S250" s="10">
        <f t="shared" si="51"/>
        <v>1</v>
      </c>
      <c r="T250" s="8">
        <f t="shared" si="45"/>
        <v>-0.09428284712130619</v>
      </c>
      <c r="U250" s="8">
        <f t="shared" si="46"/>
        <v>0.09428284712130619</v>
      </c>
    </row>
    <row r="251" spans="1:21" ht="13.5">
      <c r="A251">
        <v>247</v>
      </c>
      <c r="B251" s="8">
        <f t="shared" si="44"/>
        <v>74.71218345961809</v>
      </c>
      <c r="D251" s="9">
        <f t="shared" si="47"/>
        <v>76.43050089392064</v>
      </c>
      <c r="G251" s="8">
        <f t="shared" si="52"/>
        <v>68.26994132441325</v>
      </c>
      <c r="H251" s="8">
        <f t="shared" si="48"/>
        <v>68.91416553793374</v>
      </c>
      <c r="I251" s="8">
        <f t="shared" si="49"/>
        <v>-1.156260274633255</v>
      </c>
      <c r="K251" s="8">
        <f t="shared" si="56"/>
        <v>75.90892293012628</v>
      </c>
      <c r="L251" s="8">
        <f t="shared" si="57"/>
        <v>97.80732143148404</v>
      </c>
      <c r="M251" s="8">
        <f t="shared" si="58"/>
        <v>0.15887552062582863</v>
      </c>
      <c r="N251" s="10">
        <f t="shared" si="55"/>
        <v>0.8891053245437613</v>
      </c>
      <c r="P251" s="8">
        <f t="shared" si="50"/>
        <v>74.70956209263454</v>
      </c>
      <c r="Q251" s="10">
        <f t="shared" si="53"/>
        <v>-0.18882788980923237</v>
      </c>
      <c r="R251" s="10">
        <f t="shared" si="54"/>
        <v>0.18987643660265122</v>
      </c>
      <c r="S251" s="10">
        <f t="shared" si="51"/>
        <v>0.9944777413554843</v>
      </c>
      <c r="T251" s="8">
        <f t="shared" si="45"/>
        <v>0.002621366983547091</v>
      </c>
      <c r="U251" s="8">
        <f t="shared" si="46"/>
        <v>0.002621366983547091</v>
      </c>
    </row>
    <row r="252" spans="1:21" ht="13.5">
      <c r="A252">
        <v>248</v>
      </c>
      <c r="B252" s="8">
        <f t="shared" si="44"/>
        <v>74.81218345961808</v>
      </c>
      <c r="D252" s="9">
        <f t="shared" si="47"/>
        <v>76.08683740706013</v>
      </c>
      <c r="G252" s="8">
        <f t="shared" si="52"/>
        <v>67.75790526330049</v>
      </c>
      <c r="H252" s="8">
        <f t="shared" si="48"/>
        <v>68.46333308293225</v>
      </c>
      <c r="I252" s="8">
        <f t="shared" si="49"/>
        <v>-1.0857174926700786</v>
      </c>
      <c r="K252" s="8">
        <f t="shared" si="56"/>
        <v>76.15776437735776</v>
      </c>
      <c r="L252" s="8">
        <f t="shared" si="57"/>
        <v>97.79310699039682</v>
      </c>
      <c r="M252" s="8">
        <f t="shared" si="58"/>
        <v>0.14156652445452386</v>
      </c>
      <c r="N252" s="10">
        <f t="shared" si="55"/>
        <v>0.8916103255756781</v>
      </c>
      <c r="P252" s="8">
        <f t="shared" si="50"/>
        <v>74.71216898375161</v>
      </c>
      <c r="Q252" s="10">
        <f t="shared" si="53"/>
        <v>-0.09333434772247244</v>
      </c>
      <c r="R252" s="10">
        <f t="shared" si="54"/>
        <v>0.13438868486248054</v>
      </c>
      <c r="S252" s="10">
        <f t="shared" si="51"/>
        <v>0.694510462826399</v>
      </c>
      <c r="T252" s="8">
        <f t="shared" si="45"/>
        <v>0.10001447586647316</v>
      </c>
      <c r="U252" s="8">
        <f t="shared" si="46"/>
        <v>0.10001447586647316</v>
      </c>
    </row>
    <row r="253" spans="1:21" ht="13.5">
      <c r="A253">
        <v>249</v>
      </c>
      <c r="B253" s="8">
        <f t="shared" si="44"/>
        <v>75.00956209263454</v>
      </c>
      <c r="D253" s="9">
        <f t="shared" si="47"/>
        <v>75.83190661757172</v>
      </c>
      <c r="G253" s="8">
        <f t="shared" si="52"/>
        <v>67.37761559026217</v>
      </c>
      <c r="H253" s="8">
        <f t="shared" si="48"/>
        <v>68.1408102404994</v>
      </c>
      <c r="I253" s="8">
        <f t="shared" si="49"/>
        <v>-1.0093980276463554</v>
      </c>
      <c r="K253" s="8">
        <f t="shared" si="56"/>
        <v>76.49902937192154</v>
      </c>
      <c r="L253" s="8">
        <f t="shared" si="57"/>
        <v>97.74399071416006</v>
      </c>
      <c r="M253" s="8">
        <f t="shared" si="58"/>
        <v>0.12249824438539553</v>
      </c>
      <c r="N253" s="10">
        <f t="shared" si="55"/>
        <v>0.8953451717667185</v>
      </c>
      <c r="P253" s="8">
        <f t="shared" si="50"/>
        <v>74.78163008367497</v>
      </c>
      <c r="Q253" s="10">
        <f t="shared" si="53"/>
        <v>0.009208893992808952</v>
      </c>
      <c r="R253" s="10">
        <f t="shared" si="54"/>
        <v>0.12301824673102715</v>
      </c>
      <c r="S253" s="10">
        <f t="shared" si="51"/>
        <v>0.07485795186907279</v>
      </c>
      <c r="T253" s="8">
        <f t="shared" si="45"/>
        <v>0.22793200895957</v>
      </c>
      <c r="U253" s="8">
        <f t="shared" si="46"/>
        <v>0.22793200895957</v>
      </c>
    </row>
    <row r="254" spans="1:21" ht="13.5">
      <c r="A254">
        <v>250</v>
      </c>
      <c r="B254" s="8">
        <f t="shared" si="44"/>
        <v>75.30384493975583</v>
      </c>
      <c r="D254" s="9">
        <f t="shared" si="47"/>
        <v>75.66743771258429</v>
      </c>
      <c r="G254" s="8">
        <f t="shared" si="52"/>
        <v>67.13141221285305</v>
      </c>
      <c r="H254" s="8">
        <f t="shared" si="48"/>
        <v>67.94865548554333</v>
      </c>
      <c r="I254" s="8">
        <f t="shared" si="49"/>
        <v>-0.9276737003773278</v>
      </c>
      <c r="K254" s="8">
        <f t="shared" si="56"/>
        <v>76.9304701150347</v>
      </c>
      <c r="L254" s="8">
        <f t="shared" si="57"/>
        <v>97.65955912369839</v>
      </c>
      <c r="M254" s="8">
        <f t="shared" si="58"/>
        <v>0.10180526090068835</v>
      </c>
      <c r="N254" s="10">
        <f t="shared" si="55"/>
        <v>0.9002978504191155</v>
      </c>
      <c r="P254" s="8">
        <f t="shared" si="50"/>
        <v>74.79869260703107</v>
      </c>
      <c r="Q254" s="10">
        <f t="shared" si="53"/>
        <v>0.14828746748260926</v>
      </c>
      <c r="R254" s="10">
        <f t="shared" si="54"/>
        <v>0.18600060633113175</v>
      </c>
      <c r="S254" s="10">
        <f t="shared" si="51"/>
        <v>0.7972418499465382</v>
      </c>
      <c r="T254" s="8">
        <f t="shared" si="45"/>
        <v>0.5051523327247622</v>
      </c>
      <c r="U254" s="8">
        <f t="shared" si="46"/>
        <v>0.5051523327247622</v>
      </c>
    </row>
    <row r="255" spans="1:21" ht="13.5">
      <c r="A255">
        <v>251</v>
      </c>
      <c r="B255" s="8">
        <f t="shared" si="44"/>
        <v>75.69408547448006</v>
      </c>
      <c r="D255" s="9">
        <f t="shared" si="47"/>
        <v>75.5947191580186</v>
      </c>
      <c r="G255" s="8">
        <f t="shared" si="52"/>
        <v>67.020981785166</v>
      </c>
      <c r="H255" s="8">
        <f t="shared" si="48"/>
        <v>67.8882921540974</v>
      </c>
      <c r="I255" s="8">
        <f t="shared" si="49"/>
        <v>-0.8409426634841878</v>
      </c>
      <c r="K255" s="8">
        <f t="shared" si="56"/>
        <v>77.44931741473681</v>
      </c>
      <c r="L255" s="8">
        <f t="shared" si="57"/>
        <v>97.53980804941274</v>
      </c>
      <c r="M255" s="8">
        <f t="shared" si="58"/>
        <v>0.079649627382055</v>
      </c>
      <c r="N255" s="10">
        <f t="shared" si="55"/>
        <v>0.9064504156777671</v>
      </c>
      <c r="P255" s="8">
        <f t="shared" si="50"/>
        <v>75.20142118727736</v>
      </c>
      <c r="Q255" s="10">
        <f t="shared" si="53"/>
        <v>0.26567689434741054</v>
      </c>
      <c r="R255" s="10">
        <f t="shared" si="54"/>
        <v>0.26567689434741054</v>
      </c>
      <c r="S255" s="10">
        <f t="shared" si="51"/>
        <v>1</v>
      </c>
      <c r="T255" s="8">
        <f t="shared" si="45"/>
        <v>0.4926642872027003</v>
      </c>
      <c r="U255" s="8">
        <f t="shared" si="46"/>
        <v>0.4926642872027003</v>
      </c>
    </row>
    <row r="256" spans="1:21" ht="13.5">
      <c r="A256">
        <v>252</v>
      </c>
      <c r="B256" s="8">
        <f t="shared" si="44"/>
        <v>76.17886967409693</v>
      </c>
      <c r="D256" s="9">
        <f t="shared" si="47"/>
        <v>75.6145924213109</v>
      </c>
      <c r="G256" s="8">
        <f t="shared" si="52"/>
        <v>67.04734949061321</v>
      </c>
      <c r="H256" s="8">
        <f t="shared" si="48"/>
        <v>67.96050150896158</v>
      </c>
      <c r="I256" s="8">
        <f t="shared" si="49"/>
        <v>-0.7496274616493505</v>
      </c>
      <c r="K256" s="8">
        <f t="shared" si="56"/>
        <v>78.05231475021004</v>
      </c>
      <c r="L256" s="8">
        <f t="shared" si="57"/>
        <v>97.38514727497942</v>
      </c>
      <c r="M256" s="8">
        <f t="shared" si="58"/>
        <v>0.05621858720051706</v>
      </c>
      <c r="N256" s="10">
        <f t="shared" si="55"/>
        <v>0.9137790759606368</v>
      </c>
      <c r="P256" s="8">
        <f t="shared" si="50"/>
        <v>75.69408547448006</v>
      </c>
      <c r="Q256" s="10">
        <f t="shared" si="53"/>
        <v>0.3621094608740748</v>
      </c>
      <c r="R256" s="10">
        <f t="shared" si="54"/>
        <v>0.3621094608740748</v>
      </c>
      <c r="S256" s="10">
        <f t="shared" si="51"/>
        <v>1</v>
      </c>
      <c r="T256" s="8">
        <f t="shared" si="45"/>
        <v>0.48478419961686825</v>
      </c>
      <c r="U256" s="8">
        <f t="shared" si="46"/>
        <v>0.48478419961686825</v>
      </c>
    </row>
    <row r="257" spans="1:21" ht="13.5">
      <c r="A257">
        <v>253</v>
      </c>
      <c r="B257" s="8">
        <f t="shared" si="44"/>
        <v>76.75632290866425</v>
      </c>
      <c r="D257" s="9">
        <f t="shared" si="47"/>
        <v>75.72744787186811</v>
      </c>
      <c r="G257" s="8">
        <f t="shared" si="52"/>
        <v>67.21087404731223</v>
      </c>
      <c r="H257" s="8">
        <f t="shared" si="48"/>
        <v>68.16541893344743</v>
      </c>
      <c r="I257" s="8">
        <f t="shared" si="49"/>
        <v>-0.6541729730358312</v>
      </c>
      <c r="K257" s="8">
        <f t="shared" si="56"/>
        <v>78.73575857211371</v>
      </c>
      <c r="L257" s="8">
        <f t="shared" si="57"/>
        <v>97.19639595501106</v>
      </c>
      <c r="M257" s="8">
        <f t="shared" si="58"/>
        <v>0.03172159648362925</v>
      </c>
      <c r="N257" s="10">
        <f t="shared" si="55"/>
        <v>0.9222543098689513</v>
      </c>
      <c r="P257" s="8">
        <f t="shared" si="50"/>
        <v>76.17886967409693</v>
      </c>
      <c r="Q257" s="10">
        <f t="shared" si="53"/>
        <v>0.4575972126142432</v>
      </c>
      <c r="R257" s="10">
        <f t="shared" si="54"/>
        <v>0.4575972126142432</v>
      </c>
      <c r="S257" s="10">
        <f t="shared" si="51"/>
        <v>1</v>
      </c>
      <c r="T257" s="8">
        <f t="shared" si="45"/>
        <v>0.5774532345673151</v>
      </c>
      <c r="U257" s="8">
        <f t="shared" si="46"/>
        <v>0.5774532345673151</v>
      </c>
    </row>
    <row r="258" spans="1:21" ht="13.5">
      <c r="A258">
        <v>254</v>
      </c>
      <c r="B258" s="8">
        <f t="shared" si="44"/>
        <v>77.42411907401667</v>
      </c>
      <c r="D258" s="9">
        <f t="shared" si="47"/>
        <v>75.93322287922734</v>
      </c>
      <c r="G258" s="8">
        <f t="shared" si="52"/>
        <v>67.5112459604116</v>
      </c>
      <c r="H258" s="8">
        <f t="shared" si="48"/>
        <v>68.50253327177211</v>
      </c>
      <c r="I258" s="8">
        <f t="shared" si="49"/>
        <v>-0.5550442418997799</v>
      </c>
      <c r="K258" s="8">
        <f t="shared" si="56"/>
        <v>79.4955438847848</v>
      </c>
      <c r="L258" s="8">
        <f t="shared" si="57"/>
        <v>96.97476909300457</v>
      </c>
      <c r="M258" s="8">
        <f t="shared" si="58"/>
        <v>0.006386750634617522</v>
      </c>
      <c r="N258" s="10">
        <f t="shared" si="55"/>
        <v>0.9318410100124873</v>
      </c>
      <c r="P258" s="8">
        <f t="shared" si="50"/>
        <v>76.75632290866425</v>
      </c>
      <c r="Q258" s="10">
        <f t="shared" si="53"/>
        <v>0.5455700438928147</v>
      </c>
      <c r="R258" s="10">
        <f t="shared" si="54"/>
        <v>0.5455700438928147</v>
      </c>
      <c r="S258" s="10">
        <f t="shared" si="51"/>
        <v>1</v>
      </c>
      <c r="T258" s="8">
        <f t="shared" si="45"/>
        <v>0.6677961653524278</v>
      </c>
      <c r="U258" s="8">
        <f t="shared" si="46"/>
        <v>0.6677961653524278</v>
      </c>
    </row>
    <row r="259" spans="1:21" ht="13.5">
      <c r="A259">
        <v>255</v>
      </c>
      <c r="B259" s="8">
        <f t="shared" si="44"/>
        <v>78.17949192431124</v>
      </c>
      <c r="D259" s="9">
        <f t="shared" si="47"/>
        <v>76.23140211818522</v>
      </c>
      <c r="G259" s="8">
        <f t="shared" si="52"/>
        <v>67.94748902987233</v>
      </c>
      <c r="H259" s="8">
        <f t="shared" si="48"/>
        <v>68.97068931931622</v>
      </c>
      <c r="I259" s="8">
        <f t="shared" si="49"/>
        <v>-0.45272421295539056</v>
      </c>
      <c r="K259" s="8">
        <f t="shared" si="56"/>
        <v>80.3272139688183</v>
      </c>
      <c r="L259" s="8">
        <f t="shared" si="57"/>
        <v>96.72185571854334</v>
      </c>
      <c r="M259" s="8">
        <f t="shared" si="58"/>
        <v>-0.019543261874967185</v>
      </c>
      <c r="N259" s="10">
        <f t="shared" si="55"/>
        <v>0.9424986540492473</v>
      </c>
      <c r="P259" s="8">
        <f t="shared" si="50"/>
        <v>77.42411907401667</v>
      </c>
      <c r="Q259" s="10">
        <f t="shared" si="53"/>
        <v>0.5956141474067749</v>
      </c>
      <c r="R259" s="10">
        <f t="shared" si="54"/>
        <v>0.5956141474067749</v>
      </c>
      <c r="S259" s="10">
        <f t="shared" si="51"/>
        <v>1</v>
      </c>
      <c r="T259" s="8">
        <f t="shared" si="45"/>
        <v>0.7553728502945631</v>
      </c>
      <c r="U259" s="8">
        <f t="shared" si="46"/>
        <v>0.7553728502945631</v>
      </c>
    </row>
    <row r="260" spans="1:21" ht="13.5">
      <c r="A260">
        <v>256</v>
      </c>
      <c r="B260" s="8">
        <f t="shared" si="44"/>
        <v>79.01924854889916</v>
      </c>
      <c r="D260" s="9">
        <f t="shared" si="47"/>
        <v>76.62102007941043</v>
      </c>
      <c r="G260" s="8">
        <f t="shared" si="52"/>
        <v>68.51796510636083</v>
      </c>
      <c r="H260" s="8">
        <f t="shared" si="48"/>
        <v>69.56809345061467</v>
      </c>
      <c r="I260" s="8">
        <f t="shared" si="49"/>
        <v>-0.34771137853000683</v>
      </c>
      <c r="K260" s="8">
        <f t="shared" si="56"/>
        <v>81.22601296268347</v>
      </c>
      <c r="L260" s="8">
        <f t="shared" si="57"/>
        <v>96.43958969818695</v>
      </c>
      <c r="M260" s="8">
        <f t="shared" si="58"/>
        <v>-0.04581553772310931</v>
      </c>
      <c r="N260" s="10">
        <f t="shared" si="55"/>
        <v>0.9541815021062379</v>
      </c>
      <c r="P260" s="8">
        <f t="shared" si="50"/>
        <v>78.17949192431124</v>
      </c>
      <c r="Q260" s="10">
        <f t="shared" si="53"/>
        <v>0.6650326148838189</v>
      </c>
      <c r="R260" s="10">
        <f t="shared" si="54"/>
        <v>0.6650326148838189</v>
      </c>
      <c r="S260" s="10">
        <f t="shared" si="51"/>
        <v>1</v>
      </c>
      <c r="T260" s="8">
        <f t="shared" si="45"/>
        <v>0.8397566245879204</v>
      </c>
      <c r="U260" s="8">
        <f t="shared" si="46"/>
        <v>0.8397566245879204</v>
      </c>
    </row>
    <row r="261" spans="1:21" ht="13.5">
      <c r="A261">
        <v>257</v>
      </c>
      <c r="B261" s="8">
        <f aca="true" t="shared" si="59" ref="B261:B324">70+20*SIN(2*PI()*A261/90)+0.1*A261</f>
        <v>79.93978492786555</v>
      </c>
      <c r="D261" s="9">
        <f t="shared" si="47"/>
        <v>77.10066577330818</v>
      </c>
      <c r="G261" s="8">
        <f t="shared" si="52"/>
        <v>69.22038207208466</v>
      </c>
      <c r="H261" s="8">
        <f t="shared" si="48"/>
        <v>70.29232235766275</v>
      </c>
      <c r="I261" s="8">
        <f t="shared" si="49"/>
        <v>-0.24051734997219748</v>
      </c>
      <c r="K261" s="8">
        <f t="shared" si="56"/>
        <v>82.18693993718679</v>
      </c>
      <c r="L261" s="8">
        <f t="shared" si="57"/>
        <v>96.13021433862642</v>
      </c>
      <c r="M261" s="8">
        <f t="shared" si="58"/>
        <v>-0.07217151990685174</v>
      </c>
      <c r="N261" s="10">
        <f t="shared" si="55"/>
        <v>0.9668388196195309</v>
      </c>
      <c r="P261" s="8">
        <f t="shared" si="50"/>
        <v>79.01924854889916</v>
      </c>
      <c r="Q261" s="10">
        <f t="shared" si="53"/>
        <v>0.7521830507537232</v>
      </c>
      <c r="R261" s="10">
        <f t="shared" si="54"/>
        <v>0.7521830507537232</v>
      </c>
      <c r="S261" s="10">
        <f t="shared" si="51"/>
        <v>1</v>
      </c>
      <c r="T261" s="8">
        <f aca="true" t="shared" si="60" ref="T261:T324">B261-P261</f>
        <v>0.9205363789663892</v>
      </c>
      <c r="U261" s="8">
        <f aca="true" t="shared" si="61" ref="U261:U324">ABS(T261)</f>
        <v>0.9205363789663892</v>
      </c>
    </row>
    <row r="262" spans="1:21" ht="13.5">
      <c r="A262">
        <v>258</v>
      </c>
      <c r="B262" s="8">
        <f t="shared" si="59"/>
        <v>80.93710349045209</v>
      </c>
      <c r="D262" s="9">
        <f aca="true" t="shared" si="62" ref="D262:D325">B261*$E$3+(1-$E$3)*D261</f>
        <v>77.66848960421966</v>
      </c>
      <c r="G262" s="8">
        <f t="shared" si="52"/>
        <v>70.05180500769056</v>
      </c>
      <c r="H262" s="8">
        <f aca="true" t="shared" si="63" ref="H262:H325">$H$2*B262+(1-$H$2)*(H261+I261)</f>
        <v>71.14033485596671</v>
      </c>
      <c r="I262" s="8">
        <f aca="true" t="shared" si="64" ref="I262:I325">$H$3*(H262-H261)+(1-$H$3)*I261</f>
        <v>-0.13166436514458185</v>
      </c>
      <c r="K262" s="8">
        <f t="shared" si="56"/>
        <v>83.20480307067444</v>
      </c>
      <c r="L262" s="8">
        <f t="shared" si="57"/>
        <v>95.79624208686523</v>
      </c>
      <c r="M262" s="8">
        <f t="shared" si="58"/>
        <v>-0.09835159309228475</v>
      </c>
      <c r="N262" s="10">
        <f t="shared" si="55"/>
        <v>0.9804151245079615</v>
      </c>
      <c r="P262" s="8">
        <f aca="true" t="shared" si="65" ref="P262:P325">S261*B261+(1-S261)*P261</f>
        <v>79.93978492786555</v>
      </c>
      <c r="Q262" s="10">
        <f t="shared" si="53"/>
        <v>0.8361561163575686</v>
      </c>
      <c r="R262" s="10">
        <f t="shared" si="54"/>
        <v>0.8361561163575686</v>
      </c>
      <c r="S262" s="10">
        <f aca="true" t="shared" si="66" ref="S262:S325">ABS(Q262/R262)</f>
        <v>1</v>
      </c>
      <c r="T262" s="8">
        <f t="shared" si="60"/>
        <v>0.9973185625865426</v>
      </c>
      <c r="U262" s="8">
        <f t="shared" si="61"/>
        <v>0.9973185625865426</v>
      </c>
    </row>
    <row r="263" spans="1:21" ht="13.5">
      <c r="A263">
        <v>259</v>
      </c>
      <c r="B263" s="8">
        <f t="shared" si="59"/>
        <v>82.00683259082003</v>
      </c>
      <c r="D263" s="9">
        <f t="shared" si="62"/>
        <v>78.32221238146614</v>
      </c>
      <c r="G263" s="8">
        <f aca="true" t="shared" si="67" ref="G263:G326">H262+I262</f>
        <v>71.00867049082213</v>
      </c>
      <c r="H263" s="8">
        <f t="shared" si="63"/>
        <v>72.10848670082191</v>
      </c>
      <c r="I263" s="8">
        <f t="shared" si="64"/>
        <v>-0.02168274414460368</v>
      </c>
      <c r="K263" s="8">
        <f t="shared" si="56"/>
        <v>84.27427256605871</v>
      </c>
      <c r="L263" s="8">
        <f t="shared" si="57"/>
        <v>95.44041070089605</v>
      </c>
      <c r="M263" s="8">
        <f t="shared" si="58"/>
        <v>-0.12409957237997449</v>
      </c>
      <c r="N263" s="10">
        <f t="shared" si="55"/>
        <v>0.9948504574762492</v>
      </c>
      <c r="P263" s="8">
        <f t="shared" si="65"/>
        <v>80.93710349045209</v>
      </c>
      <c r="Q263" s="10">
        <f t="shared" si="53"/>
        <v>0.9165427033606705</v>
      </c>
      <c r="R263" s="10">
        <f t="shared" si="54"/>
        <v>0.9165427033606705</v>
      </c>
      <c r="S263" s="10">
        <f t="shared" si="66"/>
        <v>1</v>
      </c>
      <c r="T263" s="8">
        <f t="shared" si="60"/>
        <v>1.0697291003679368</v>
      </c>
      <c r="U263" s="8">
        <f t="shared" si="61"/>
        <v>1.0697291003679368</v>
      </c>
    </row>
    <row r="264" spans="1:21" ht="13.5">
      <c r="A264">
        <v>260</v>
      </c>
      <c r="B264" s="8">
        <f t="shared" si="59"/>
        <v>83.14424780626922</v>
      </c>
      <c r="D264" s="9">
        <f t="shared" si="62"/>
        <v>79.05913642333692</v>
      </c>
      <c r="G264" s="8">
        <f t="shared" si="67"/>
        <v>72.08680395667731</v>
      </c>
      <c r="H264" s="8">
        <f t="shared" si="63"/>
        <v>73.19254834163651</v>
      </c>
      <c r="I264" s="8">
        <f t="shared" si="64"/>
        <v>0.08889169435131632</v>
      </c>
      <c r="K264" s="8">
        <f t="shared" si="56"/>
        <v>85.3899310397406</v>
      </c>
      <c r="L264" s="8">
        <f t="shared" si="57"/>
        <v>95.06563726197082</v>
      </c>
      <c r="M264" s="8">
        <f t="shared" si="58"/>
        <v>-0.1491669590345002</v>
      </c>
      <c r="N264" s="10">
        <f t="shared" si="55"/>
        <v>1.010080674130657</v>
      </c>
      <c r="P264" s="8">
        <f t="shared" si="65"/>
        <v>82.00683259082003</v>
      </c>
      <c r="Q264" s="10">
        <f t="shared" si="53"/>
        <v>0.9929511763915968</v>
      </c>
      <c r="R264" s="10">
        <f t="shared" si="54"/>
        <v>0.9929511763915968</v>
      </c>
      <c r="S264" s="10">
        <f t="shared" si="66"/>
        <v>1</v>
      </c>
      <c r="T264" s="8">
        <f t="shared" si="60"/>
        <v>1.1374152154491952</v>
      </c>
      <c r="U264" s="8">
        <f t="shared" si="61"/>
        <v>1.1374152154491952</v>
      </c>
    </row>
    <row r="265" spans="1:21" ht="13.5">
      <c r="A265">
        <v>261</v>
      </c>
      <c r="B265" s="8">
        <f t="shared" si="59"/>
        <v>84.34429495415053</v>
      </c>
      <c r="D265" s="9">
        <f t="shared" si="62"/>
        <v>79.8761586999234</v>
      </c>
      <c r="G265" s="8">
        <f t="shared" si="67"/>
        <v>73.28144003598783</v>
      </c>
      <c r="H265" s="8">
        <f t="shared" si="63"/>
        <v>74.3877255278041</v>
      </c>
      <c r="I265" s="8">
        <f t="shared" si="64"/>
        <v>0.19952024353294306</v>
      </c>
      <c r="K265" s="8">
        <f t="shared" si="56"/>
        <v>86.54632025093623</v>
      </c>
      <c r="L265" s="8">
        <f t="shared" si="57"/>
        <v>94.67497133673803</v>
      </c>
      <c r="M265" s="8">
        <f t="shared" si="58"/>
        <v>-0.17331685565432975</v>
      </c>
      <c r="N265" s="10">
        <f t="shared" si="55"/>
        <v>1.0260377574840311</v>
      </c>
      <c r="P265" s="8">
        <f t="shared" si="65"/>
        <v>83.14424780626922</v>
      </c>
      <c r="Q265" s="10">
        <f aca="true" t="shared" si="68" ref="Q265:Q328">SUM(T261:T265)/5</f>
        <v>1.065009281050274</v>
      </c>
      <c r="R265" s="10">
        <f aca="true" t="shared" si="69" ref="R265:R328">SUM(U261:U265)/5</f>
        <v>1.065009281050274</v>
      </c>
      <c r="S265" s="10">
        <f t="shared" si="66"/>
        <v>1</v>
      </c>
      <c r="T265" s="8">
        <f t="shared" si="60"/>
        <v>1.2000471478813068</v>
      </c>
      <c r="U265" s="8">
        <f t="shared" si="61"/>
        <v>1.2000471478813068</v>
      </c>
    </row>
    <row r="266" spans="1:21" ht="13.5">
      <c r="A266">
        <v>262</v>
      </c>
      <c r="B266" s="8">
        <f t="shared" si="59"/>
        <v>85.60161471533594</v>
      </c>
      <c r="D266" s="9">
        <f t="shared" si="62"/>
        <v>80.76978595076882</v>
      </c>
      <c r="G266" s="8">
        <f t="shared" si="67"/>
        <v>74.58724577133704</v>
      </c>
      <c r="H266" s="8">
        <f t="shared" si="63"/>
        <v>75.68868266573692</v>
      </c>
      <c r="I266" s="8">
        <f t="shared" si="64"/>
        <v>0.3096639329729314</v>
      </c>
      <c r="K266" s="8">
        <f t="shared" si="56"/>
        <v>87.73798321911882</v>
      </c>
      <c r="L266" s="8">
        <f t="shared" si="57"/>
        <v>94.27154848732663</v>
      </c>
      <c r="M266" s="8">
        <f t="shared" si="58"/>
        <v>-0.19632745503003668</v>
      </c>
      <c r="N266" s="10">
        <f t="shared" si="55"/>
        <v>1.042650149327725</v>
      </c>
      <c r="P266" s="8">
        <f t="shared" si="65"/>
        <v>84.34429495415053</v>
      </c>
      <c r="Q266" s="10">
        <f t="shared" si="68"/>
        <v>1.1323659574940792</v>
      </c>
      <c r="R266" s="10">
        <f t="shared" si="69"/>
        <v>1.1323659574940792</v>
      </c>
      <c r="S266" s="10">
        <f t="shared" si="66"/>
        <v>1</v>
      </c>
      <c r="T266" s="8">
        <f t="shared" si="60"/>
        <v>1.257319761185414</v>
      </c>
      <c r="U266" s="8">
        <f t="shared" si="61"/>
        <v>1.257319761185414</v>
      </c>
    </row>
    <row r="267" spans="1:21" ht="13.5">
      <c r="A267">
        <v>263</v>
      </c>
      <c r="B267" s="8">
        <f t="shared" si="59"/>
        <v>86.9105687442822</v>
      </c>
      <c r="D267" s="9">
        <f t="shared" si="62"/>
        <v>81.73615170368225</v>
      </c>
      <c r="G267" s="8">
        <f t="shared" si="67"/>
        <v>75.99834659870984</v>
      </c>
      <c r="H267" s="8">
        <f t="shared" si="63"/>
        <v>77.08956881326708</v>
      </c>
      <c r="I267" s="8">
        <f t="shared" si="64"/>
        <v>0.41878615442865413</v>
      </c>
      <c r="K267" s="8">
        <f t="shared" si="56"/>
        <v>88.9595009869969</v>
      </c>
      <c r="L267" s="8">
        <f t="shared" si="57"/>
        <v>93.8585451837644</v>
      </c>
      <c r="M267" s="8">
        <f t="shared" si="58"/>
        <v>-0.21799503988325505</v>
      </c>
      <c r="N267" s="10">
        <f t="shared" si="55"/>
        <v>1.0598430988559984</v>
      </c>
      <c r="P267" s="8">
        <f t="shared" si="65"/>
        <v>85.60161471533594</v>
      </c>
      <c r="Q267" s="10">
        <f t="shared" si="68"/>
        <v>1.1946930507660227</v>
      </c>
      <c r="R267" s="10">
        <f t="shared" si="69"/>
        <v>1.1946930507660227</v>
      </c>
      <c r="S267" s="10">
        <f t="shared" si="66"/>
        <v>1</v>
      </c>
      <c r="T267" s="8">
        <f t="shared" si="60"/>
        <v>1.3089540289462605</v>
      </c>
      <c r="U267" s="8">
        <f t="shared" si="61"/>
        <v>1.3089540289462605</v>
      </c>
    </row>
    <row r="268" spans="1:21" ht="13.5">
      <c r="A268">
        <v>264</v>
      </c>
      <c r="B268" s="8">
        <f t="shared" si="59"/>
        <v>88.265267138484</v>
      </c>
      <c r="D268" s="9">
        <f t="shared" si="62"/>
        <v>82.77103511180225</v>
      </c>
      <c r="G268" s="8">
        <f t="shared" si="67"/>
        <v>77.50835496769574</v>
      </c>
      <c r="H268" s="8">
        <f t="shared" si="63"/>
        <v>78.58404618477456</v>
      </c>
      <c r="I268" s="8">
        <f t="shared" si="64"/>
        <v>0.5263552761365373</v>
      </c>
      <c r="K268" s="8">
        <f t="shared" si="56"/>
        <v>90.205523515603</v>
      </c>
      <c r="L268" s="8">
        <f t="shared" si="57"/>
        <v>93.43913600925539</v>
      </c>
      <c r="M268" s="8">
        <f t="shared" si="58"/>
        <v>-0.2381364533458309</v>
      </c>
      <c r="N268" s="10">
        <f t="shared" si="55"/>
        <v>1.0775390268444287</v>
      </c>
      <c r="P268" s="8">
        <f t="shared" si="65"/>
        <v>86.9105687442822</v>
      </c>
      <c r="Q268" s="10">
        <f t="shared" si="68"/>
        <v>1.2516869095327963</v>
      </c>
      <c r="R268" s="10">
        <f t="shared" si="69"/>
        <v>1.2516869095327963</v>
      </c>
      <c r="S268" s="10">
        <f t="shared" si="66"/>
        <v>1</v>
      </c>
      <c r="T268" s="8">
        <f t="shared" si="60"/>
        <v>1.3546983942018045</v>
      </c>
      <c r="U268" s="8">
        <f t="shared" si="61"/>
        <v>1.3546983942018045</v>
      </c>
    </row>
    <row r="269" spans="1:21" ht="13.5">
      <c r="A269">
        <v>265</v>
      </c>
      <c r="B269" s="8">
        <f t="shared" si="59"/>
        <v>89.65959713348661</v>
      </c>
      <c r="D269" s="9">
        <f t="shared" si="62"/>
        <v>83.86988151713861</v>
      </c>
      <c r="G269" s="8">
        <f t="shared" si="67"/>
        <v>79.1104014609111</v>
      </c>
      <c r="H269" s="8">
        <f t="shared" si="63"/>
        <v>80.16532102816866</v>
      </c>
      <c r="I269" s="8">
        <f t="shared" si="64"/>
        <v>0.6318472328622935</v>
      </c>
      <c r="K269" s="8">
        <f t="shared" si="56"/>
        <v>91.47079443553088</v>
      </c>
      <c r="L269" s="8">
        <f t="shared" si="57"/>
        <v>93.01645387661904</v>
      </c>
      <c r="M269" s="8">
        <f t="shared" si="58"/>
        <v>-0.25659102127488315</v>
      </c>
      <c r="N269" s="10">
        <f t="shared" si="55"/>
        <v>1.0956579036080958</v>
      </c>
      <c r="P269" s="8">
        <f t="shared" si="65"/>
        <v>88.265267138484</v>
      </c>
      <c r="Q269" s="10">
        <f t="shared" si="68"/>
        <v>1.3030698654434787</v>
      </c>
      <c r="R269" s="10">
        <f t="shared" si="69"/>
        <v>1.3030698654434787</v>
      </c>
      <c r="S269" s="10">
        <f t="shared" si="66"/>
        <v>1</v>
      </c>
      <c r="T269" s="8">
        <f t="shared" si="60"/>
        <v>1.3943299950026073</v>
      </c>
      <c r="U269" s="8">
        <f t="shared" si="61"/>
        <v>1.3943299950026073</v>
      </c>
    </row>
    <row r="270" spans="1:21" ht="13.5">
      <c r="A270">
        <v>266</v>
      </c>
      <c r="B270" s="8">
        <f t="shared" si="59"/>
        <v>91.08725288366</v>
      </c>
      <c r="D270" s="9">
        <f t="shared" si="62"/>
        <v>85.02782464040821</v>
      </c>
      <c r="G270" s="8">
        <f t="shared" si="67"/>
        <v>80.79716826103096</v>
      </c>
      <c r="H270" s="8">
        <f t="shared" si="63"/>
        <v>81.82617672329387</v>
      </c>
      <c r="I270" s="8">
        <f t="shared" si="64"/>
        <v>0.7347480790885849</v>
      </c>
      <c r="K270" s="8">
        <f t="shared" si="56"/>
        <v>92.75016961354291</v>
      </c>
      <c r="L270" s="8">
        <f t="shared" si="57"/>
        <v>92.59355380335373</v>
      </c>
      <c r="M270" s="8">
        <f t="shared" si="58"/>
        <v>-0.2732219264739259</v>
      </c>
      <c r="N270" s="10">
        <f t="shared" si="55"/>
        <v>1.1141176388981604</v>
      </c>
      <c r="P270" s="8">
        <f t="shared" si="65"/>
        <v>89.65959713348661</v>
      </c>
      <c r="Q270" s="10">
        <f t="shared" si="68"/>
        <v>1.3485915859018944</v>
      </c>
      <c r="R270" s="10">
        <f t="shared" si="69"/>
        <v>1.3485915859018944</v>
      </c>
      <c r="S270" s="10">
        <f t="shared" si="66"/>
        <v>1</v>
      </c>
      <c r="T270" s="8">
        <f t="shared" si="60"/>
        <v>1.4276557501733862</v>
      </c>
      <c r="U270" s="8">
        <f t="shared" si="61"/>
        <v>1.4276557501733862</v>
      </c>
    </row>
    <row r="271" spans="1:21" ht="13.5">
      <c r="A271">
        <v>267</v>
      </c>
      <c r="B271" s="8">
        <f t="shared" si="59"/>
        <v>92.54176618364478</v>
      </c>
      <c r="D271" s="9">
        <f t="shared" si="62"/>
        <v>86.23971028905858</v>
      </c>
      <c r="G271" s="8">
        <f t="shared" si="67"/>
        <v>82.56092480238246</v>
      </c>
      <c r="H271" s="8">
        <f t="shared" si="63"/>
        <v>83.5590089405087</v>
      </c>
      <c r="I271" s="8">
        <f t="shared" si="64"/>
        <v>0.8345564929012098</v>
      </c>
      <c r="K271" s="8">
        <f t="shared" si="56"/>
        <v>94.03862971711867</v>
      </c>
      <c r="L271" s="8">
        <f t="shared" si="57"/>
        <v>92.17338063077977</v>
      </c>
      <c r="M271" s="8">
        <f t="shared" si="58"/>
        <v>-0.2879170510839287</v>
      </c>
      <c r="N271" s="10">
        <f t="shared" si="55"/>
        <v>1.1328344818373055</v>
      </c>
      <c r="P271" s="8">
        <f t="shared" si="65"/>
        <v>91.08725288366</v>
      </c>
      <c r="Q271" s="10">
        <f t="shared" si="68"/>
        <v>1.388030293661768</v>
      </c>
      <c r="R271" s="10">
        <f t="shared" si="69"/>
        <v>1.388030293661768</v>
      </c>
      <c r="S271" s="10">
        <f t="shared" si="66"/>
        <v>1</v>
      </c>
      <c r="T271" s="8">
        <f t="shared" si="60"/>
        <v>1.4545132999847823</v>
      </c>
      <c r="U271" s="8">
        <f t="shared" si="61"/>
        <v>1.4545132999847823</v>
      </c>
    </row>
    <row r="272" spans="1:21" ht="13.5">
      <c r="A272">
        <v>268</v>
      </c>
      <c r="B272" s="8">
        <f t="shared" si="59"/>
        <v>94.01653798079863</v>
      </c>
      <c r="D272" s="9">
        <f t="shared" si="62"/>
        <v>87.50012146797582</v>
      </c>
      <c r="G272" s="8">
        <f t="shared" si="67"/>
        <v>84.39356543340992</v>
      </c>
      <c r="H272" s="8">
        <f t="shared" si="63"/>
        <v>85.35586268814879</v>
      </c>
      <c r="I272" s="8">
        <f t="shared" si="64"/>
        <v>0.9307862183750975</v>
      </c>
      <c r="K272" s="8">
        <f t="shared" si="56"/>
        <v>95.33128716286329</v>
      </c>
      <c r="L272" s="8">
        <f t="shared" si="57"/>
        <v>91.75874092475189</v>
      </c>
      <c r="M272" s="8">
        <f t="shared" si="58"/>
        <v>-0.3005893165783243</v>
      </c>
      <c r="N272" s="10">
        <f t="shared" si="55"/>
        <v>1.1517234289455929</v>
      </c>
      <c r="P272" s="8">
        <f t="shared" si="65"/>
        <v>92.54176618364478</v>
      </c>
      <c r="Q272" s="10">
        <f t="shared" si="68"/>
        <v>1.421193847303286</v>
      </c>
      <c r="R272" s="10">
        <f t="shared" si="69"/>
        <v>1.421193847303286</v>
      </c>
      <c r="S272" s="10">
        <f t="shared" si="66"/>
        <v>1</v>
      </c>
      <c r="T272" s="8">
        <f t="shared" si="60"/>
        <v>1.4747717971538492</v>
      </c>
      <c r="U272" s="8">
        <f t="shared" si="61"/>
        <v>1.4747717971538492</v>
      </c>
    </row>
    <row r="273" spans="1:21" ht="13.5">
      <c r="A273">
        <v>269</v>
      </c>
      <c r="B273" s="8">
        <f t="shared" si="59"/>
        <v>95.5048705251175</v>
      </c>
      <c r="D273" s="9">
        <f t="shared" si="62"/>
        <v>88.80340477054038</v>
      </c>
      <c r="G273" s="8">
        <f t="shared" si="67"/>
        <v>86.2866489065239</v>
      </c>
      <c r="H273" s="8">
        <f t="shared" si="63"/>
        <v>87.20847106838326</v>
      </c>
      <c r="I273" s="8">
        <f t="shared" si="64"/>
        <v>1.0229684345610348</v>
      </c>
      <c r="K273" s="8">
        <f t="shared" si="56"/>
        <v>96.62338801148653</v>
      </c>
      <c r="L273" s="8">
        <f t="shared" si="57"/>
        <v>91.35227916471032</v>
      </c>
      <c r="M273" s="8">
        <f t="shared" si="58"/>
        <v>-0.31117656092464846</v>
      </c>
      <c r="N273" s="10">
        <f t="shared" si="55"/>
        <v>1.1706986382688713</v>
      </c>
      <c r="P273" s="8">
        <f t="shared" si="65"/>
        <v>94.01653798079863</v>
      </c>
      <c r="Q273" s="10">
        <f t="shared" si="68"/>
        <v>1.4479206773266982</v>
      </c>
      <c r="R273" s="10">
        <f t="shared" si="69"/>
        <v>1.4479206773266982</v>
      </c>
      <c r="S273" s="10">
        <f t="shared" si="66"/>
        <v>1</v>
      </c>
      <c r="T273" s="8">
        <f t="shared" si="60"/>
        <v>1.4883325443188653</v>
      </c>
      <c r="U273" s="8">
        <f t="shared" si="61"/>
        <v>1.4883325443188653</v>
      </c>
    </row>
    <row r="274" spans="1:21" ht="13.5">
      <c r="A274">
        <v>270</v>
      </c>
      <c r="B274" s="8">
        <f t="shared" si="59"/>
        <v>96.99999999999999</v>
      </c>
      <c r="D274" s="9">
        <f t="shared" si="62"/>
        <v>90.14369792145581</v>
      </c>
      <c r="G274" s="8">
        <f t="shared" si="67"/>
        <v>88.2314395029443</v>
      </c>
      <c r="H274" s="8">
        <f t="shared" si="63"/>
        <v>89.10829555264988</v>
      </c>
      <c r="I274" s="8">
        <f t="shared" si="64"/>
        <v>1.110654039531593</v>
      </c>
      <c r="K274" s="8">
        <f t="shared" si="56"/>
        <v>97.91030951745692</v>
      </c>
      <c r="L274" s="8">
        <f t="shared" si="57"/>
        <v>90.95645821588778</v>
      </c>
      <c r="M274" s="8">
        <f t="shared" si="58"/>
        <v>-0.31964099971443827</v>
      </c>
      <c r="N274" s="10">
        <f t="shared" si="55"/>
        <v>1.1896738475921496</v>
      </c>
      <c r="P274" s="8">
        <f t="shared" si="65"/>
        <v>95.5048705251175</v>
      </c>
      <c r="Q274" s="10">
        <f t="shared" si="68"/>
        <v>1.4680805733026745</v>
      </c>
      <c r="R274" s="10">
        <f t="shared" si="69"/>
        <v>1.4680805733026745</v>
      </c>
      <c r="S274" s="10">
        <f t="shared" si="66"/>
        <v>1</v>
      </c>
      <c r="T274" s="8">
        <f t="shared" si="60"/>
        <v>1.4951294748824893</v>
      </c>
      <c r="U274" s="8">
        <f t="shared" si="61"/>
        <v>1.4951294748824893</v>
      </c>
    </row>
    <row r="275" spans="1:21" ht="13.5">
      <c r="A275">
        <v>271</v>
      </c>
      <c r="B275" s="8">
        <f t="shared" si="59"/>
        <v>98.49512947488248</v>
      </c>
      <c r="D275" s="9">
        <f t="shared" si="62"/>
        <v>91.51495833716464</v>
      </c>
      <c r="G275" s="8">
        <f t="shared" si="67"/>
        <v>90.21894959218147</v>
      </c>
      <c r="H275" s="8">
        <f t="shared" si="63"/>
        <v>91.04656758045158</v>
      </c>
      <c r="I275" s="8">
        <f t="shared" si="64"/>
        <v>1.1934158383586038</v>
      </c>
      <c r="K275" s="8">
        <f t="shared" si="56"/>
        <v>99.18755415229484</v>
      </c>
      <c r="L275" s="8">
        <f t="shared" si="57"/>
        <v>90.57354398652376</v>
      </c>
      <c r="M275" s="8">
        <f t="shared" si="58"/>
        <v>-0.32596832267939635</v>
      </c>
      <c r="N275" s="10">
        <f t="shared" si="55"/>
        <v>1.2085627947004376</v>
      </c>
      <c r="P275" s="8">
        <f t="shared" si="65"/>
        <v>96.99999999999999</v>
      </c>
      <c r="Q275" s="10">
        <f t="shared" si="68"/>
        <v>1.481575318244495</v>
      </c>
      <c r="R275" s="10">
        <f t="shared" si="69"/>
        <v>1.481575318244495</v>
      </c>
      <c r="S275" s="10">
        <f t="shared" si="66"/>
        <v>1</v>
      </c>
      <c r="T275" s="8">
        <f t="shared" si="60"/>
        <v>1.4951294748824893</v>
      </c>
      <c r="U275" s="8">
        <f t="shared" si="61"/>
        <v>1.4951294748824893</v>
      </c>
    </row>
    <row r="276" spans="1:21" ht="13.5">
      <c r="A276">
        <v>272</v>
      </c>
      <c r="B276" s="8">
        <f t="shared" si="59"/>
        <v>99.98346201920134</v>
      </c>
      <c r="D276" s="9">
        <f t="shared" si="62"/>
        <v>92.91099256470822</v>
      </c>
      <c r="G276" s="8">
        <f t="shared" si="67"/>
        <v>92.23998341881018</v>
      </c>
      <c r="H276" s="8">
        <f t="shared" si="63"/>
        <v>93.01433127884931</v>
      </c>
      <c r="I276" s="8">
        <f t="shared" si="64"/>
        <v>1.2708506243625168</v>
      </c>
      <c r="K276" s="8">
        <f t="shared" si="56"/>
        <v>100.4507409953048</v>
      </c>
      <c r="L276" s="8">
        <f t="shared" si="57"/>
        <v>90.20559409722357</v>
      </c>
      <c r="M276" s="8">
        <f t="shared" si="58"/>
        <v>-0.3301664793414759</v>
      </c>
      <c r="N276" s="10">
        <f t="shared" si="55"/>
        <v>1.2272796376395823</v>
      </c>
      <c r="P276" s="8">
        <f t="shared" si="65"/>
        <v>98.49512947488248</v>
      </c>
      <c r="Q276" s="10">
        <f t="shared" si="68"/>
        <v>1.4883391671113118</v>
      </c>
      <c r="R276" s="10">
        <f t="shared" si="69"/>
        <v>1.4883391671113118</v>
      </c>
      <c r="S276" s="10">
        <f t="shared" si="66"/>
        <v>1</v>
      </c>
      <c r="T276" s="8">
        <f t="shared" si="60"/>
        <v>1.4883325443188653</v>
      </c>
      <c r="U276" s="8">
        <f t="shared" si="61"/>
        <v>1.4883325443188653</v>
      </c>
    </row>
    <row r="277" spans="1:21" ht="13.5">
      <c r="A277">
        <v>273</v>
      </c>
      <c r="B277" s="8">
        <f t="shared" si="59"/>
        <v>101.45823381635519</v>
      </c>
      <c r="D277" s="9">
        <f t="shared" si="62"/>
        <v>94.32548645560685</v>
      </c>
      <c r="G277" s="8">
        <f t="shared" si="67"/>
        <v>94.28518190321184</v>
      </c>
      <c r="H277" s="8">
        <f t="shared" si="63"/>
        <v>95.00248709452617</v>
      </c>
      <c r="I277" s="8">
        <f t="shared" si="64"/>
        <v>1.3425811434939514</v>
      </c>
      <c r="K277" s="8">
        <f t="shared" si="56"/>
        <v>101.69559542435458</v>
      </c>
      <c r="L277" s="8">
        <f t="shared" si="57"/>
        <v>89.85445033176661</v>
      </c>
      <c r="M277" s="8">
        <f t="shared" si="58"/>
        <v>-0.33226420795302364</v>
      </c>
      <c r="N277" s="10">
        <f t="shared" si="55"/>
        <v>1.2457393729296466</v>
      </c>
      <c r="P277" s="8">
        <f t="shared" si="65"/>
        <v>99.98346201920134</v>
      </c>
      <c r="Q277" s="10">
        <f t="shared" si="68"/>
        <v>1.4883391671113118</v>
      </c>
      <c r="R277" s="10">
        <f t="shared" si="69"/>
        <v>1.4883391671113118</v>
      </c>
      <c r="S277" s="10">
        <f t="shared" si="66"/>
        <v>1</v>
      </c>
      <c r="T277" s="8">
        <f t="shared" si="60"/>
        <v>1.4747717971538492</v>
      </c>
      <c r="U277" s="8">
        <f t="shared" si="61"/>
        <v>1.4747717971538492</v>
      </c>
    </row>
    <row r="278" spans="1:21" ht="13.5">
      <c r="A278">
        <v>274</v>
      </c>
      <c r="B278" s="8">
        <f t="shared" si="59"/>
        <v>102.91274711633999</v>
      </c>
      <c r="D278" s="9">
        <f t="shared" si="62"/>
        <v>95.75203592775651</v>
      </c>
      <c r="G278" s="8">
        <f t="shared" si="67"/>
        <v>96.34506823802012</v>
      </c>
      <c r="H278" s="8">
        <f t="shared" si="63"/>
        <v>97.00183612585211</v>
      </c>
      <c r="I278" s="8">
        <f t="shared" si="64"/>
        <v>1.4082579322771498</v>
      </c>
      <c r="K278" s="8">
        <f t="shared" si="56"/>
        <v>102.91793804340845</v>
      </c>
      <c r="L278" s="8">
        <f t="shared" si="57"/>
        <v>89.52173459597694</v>
      </c>
      <c r="M278" s="8">
        <f t="shared" si="58"/>
        <v>-0.33230936073668893</v>
      </c>
      <c r="N278" s="10">
        <f t="shared" si="55"/>
        <v>1.2638582496933135</v>
      </c>
      <c r="P278" s="8">
        <f t="shared" si="65"/>
        <v>101.45823381635519</v>
      </c>
      <c r="Q278" s="10">
        <f t="shared" si="68"/>
        <v>1.481575318244498</v>
      </c>
      <c r="R278" s="10">
        <f t="shared" si="69"/>
        <v>1.481575318244498</v>
      </c>
      <c r="S278" s="10">
        <f t="shared" si="66"/>
        <v>1</v>
      </c>
      <c r="T278" s="8">
        <f t="shared" si="60"/>
        <v>1.4545132999847965</v>
      </c>
      <c r="U278" s="8">
        <f t="shared" si="61"/>
        <v>1.4545132999847965</v>
      </c>
    </row>
    <row r="279" spans="1:21" ht="13.5">
      <c r="A279">
        <v>275</v>
      </c>
      <c r="B279" s="8">
        <f t="shared" si="59"/>
        <v>104.34040286651336</v>
      </c>
      <c r="D279" s="9">
        <f t="shared" si="62"/>
        <v>97.18417816547321</v>
      </c>
      <c r="G279" s="8">
        <f t="shared" si="67"/>
        <v>98.41009405812926</v>
      </c>
      <c r="H279" s="8">
        <f t="shared" si="63"/>
        <v>99.00312493896767</v>
      </c>
      <c r="I279" s="8">
        <f t="shared" si="64"/>
        <v>1.4675610203609912</v>
      </c>
      <c r="K279" s="8">
        <f t="shared" si="56"/>
        <v>104.11367375534871</v>
      </c>
      <c r="L279" s="8">
        <f t="shared" si="57"/>
        <v>89.20884808180735</v>
      </c>
      <c r="M279" s="8">
        <f t="shared" si="58"/>
        <v>-0.33036707607997917</v>
      </c>
      <c r="N279" s="10">
        <f t="shared" si="55"/>
        <v>1.2815541776817438</v>
      </c>
      <c r="P279" s="8">
        <f t="shared" si="65"/>
        <v>102.91274711633999</v>
      </c>
      <c r="Q279" s="10">
        <f t="shared" si="68"/>
        <v>1.4680805733026745</v>
      </c>
      <c r="R279" s="10">
        <f t="shared" si="69"/>
        <v>1.4680805733026745</v>
      </c>
      <c r="S279" s="10">
        <f t="shared" si="66"/>
        <v>1</v>
      </c>
      <c r="T279" s="8">
        <f t="shared" si="60"/>
        <v>1.427655750173372</v>
      </c>
      <c r="U279" s="8">
        <f t="shared" si="61"/>
        <v>1.427655750173372</v>
      </c>
    </row>
    <row r="280" spans="1:21" ht="13.5">
      <c r="A280">
        <v>276</v>
      </c>
      <c r="B280" s="8">
        <f t="shared" si="59"/>
        <v>105.73473286151597</v>
      </c>
      <c r="D280" s="9">
        <f t="shared" si="62"/>
        <v>98.61542310568126</v>
      </c>
      <c r="G280" s="8">
        <f t="shared" si="67"/>
        <v>100.47068595932866</v>
      </c>
      <c r="H280" s="8">
        <f t="shared" si="63"/>
        <v>100.99709064954739</v>
      </c>
      <c r="I280" s="8">
        <f t="shared" si="64"/>
        <v>1.5202014893828637</v>
      </c>
      <c r="K280" s="8">
        <f t="shared" si="56"/>
        <v>105.27878183149524</v>
      </c>
      <c r="L280" s="8">
        <f t="shared" si="57"/>
        <v>88.91697331562709</v>
      </c>
      <c r="M280" s="8">
        <f t="shared" si="58"/>
        <v>-0.3265178450900069</v>
      </c>
      <c r="N280" s="10">
        <f t="shared" si="55"/>
        <v>1.2987471272100182</v>
      </c>
      <c r="P280" s="8">
        <f t="shared" si="65"/>
        <v>104.34040286651336</v>
      </c>
      <c r="Q280" s="10">
        <f t="shared" si="68"/>
        <v>1.4479206773266982</v>
      </c>
      <c r="R280" s="10">
        <f t="shared" si="69"/>
        <v>1.4479206773266982</v>
      </c>
      <c r="S280" s="10">
        <f t="shared" si="66"/>
        <v>1</v>
      </c>
      <c r="T280" s="8">
        <f t="shared" si="60"/>
        <v>1.3943299950026073</v>
      </c>
      <c r="U280" s="8">
        <f t="shared" si="61"/>
        <v>1.3943299950026073</v>
      </c>
    </row>
    <row r="281" spans="1:21" ht="13.5">
      <c r="A281">
        <v>277</v>
      </c>
      <c r="B281" s="8">
        <f t="shared" si="59"/>
        <v>107.08943125571783</v>
      </c>
      <c r="D281" s="9">
        <f t="shared" si="62"/>
        <v>100.0392850568482</v>
      </c>
      <c r="G281" s="8">
        <f t="shared" si="67"/>
        <v>102.51729213893026</v>
      </c>
      <c r="H281" s="8">
        <f t="shared" si="63"/>
        <v>102.97450605060901</v>
      </c>
      <c r="I281" s="8">
        <f t="shared" si="64"/>
        <v>1.5659228805507392</v>
      </c>
      <c r="K281" s="8">
        <f t="shared" si="56"/>
        <v>106.40930774716949</v>
      </c>
      <c r="L281" s="8">
        <f t="shared" si="57"/>
        <v>88.64707876099365</v>
      </c>
      <c r="M281" s="8">
        <f t="shared" si="58"/>
        <v>-0.3208555160443501</v>
      </c>
      <c r="N281" s="10">
        <f t="shared" si="55"/>
        <v>1.3153595190537115</v>
      </c>
      <c r="P281" s="8">
        <f t="shared" si="65"/>
        <v>105.73473286151597</v>
      </c>
      <c r="Q281" s="10">
        <f t="shared" si="68"/>
        <v>1.4211938473032972</v>
      </c>
      <c r="R281" s="10">
        <f t="shared" si="69"/>
        <v>1.4211938473032972</v>
      </c>
      <c r="S281" s="10">
        <f t="shared" si="66"/>
        <v>1</v>
      </c>
      <c r="T281" s="8">
        <f t="shared" si="60"/>
        <v>1.3546983942018613</v>
      </c>
      <c r="U281" s="8">
        <f t="shared" si="61"/>
        <v>1.3546983942018613</v>
      </c>
    </row>
    <row r="282" spans="1:21" ht="13.5">
      <c r="A282">
        <v>278</v>
      </c>
      <c r="B282" s="8">
        <f t="shared" si="59"/>
        <v>108.3983852846641</v>
      </c>
      <c r="D282" s="9">
        <f t="shared" si="62"/>
        <v>101.44931429662213</v>
      </c>
      <c r="G282" s="8">
        <f t="shared" si="67"/>
        <v>104.54042893115975</v>
      </c>
      <c r="H282" s="8">
        <f t="shared" si="63"/>
        <v>104.9262245665102</v>
      </c>
      <c r="I282" s="8">
        <f t="shared" si="64"/>
        <v>1.6045024440857847</v>
      </c>
      <c r="K282" s="8">
        <f t="shared" si="56"/>
        <v>107.50135745011596</v>
      </c>
      <c r="L282" s="8">
        <f t="shared" si="57"/>
        <v>88.39992564522643</v>
      </c>
      <c r="M282" s="8">
        <f t="shared" si="58"/>
        <v>-0.313485276016637</v>
      </c>
      <c r="N282" s="10">
        <f t="shared" si="55"/>
        <v>1.331316602407086</v>
      </c>
      <c r="P282" s="8">
        <f t="shared" si="65"/>
        <v>107.08943125571783</v>
      </c>
      <c r="Q282" s="10">
        <f t="shared" si="68"/>
        <v>1.3880302936617823</v>
      </c>
      <c r="R282" s="10">
        <f t="shared" si="69"/>
        <v>1.3880302936617823</v>
      </c>
      <c r="S282" s="10">
        <f t="shared" si="66"/>
        <v>1</v>
      </c>
      <c r="T282" s="8">
        <f t="shared" si="60"/>
        <v>1.3089540289462747</v>
      </c>
      <c r="U282" s="8">
        <f t="shared" si="61"/>
        <v>1.3089540289462747</v>
      </c>
    </row>
    <row r="283" spans="1:21" ht="13.5">
      <c r="A283">
        <v>279</v>
      </c>
      <c r="B283" s="8">
        <f t="shared" si="59"/>
        <v>109.65570504584946</v>
      </c>
      <c r="D283" s="9">
        <f t="shared" si="62"/>
        <v>102.83912849423054</v>
      </c>
      <c r="G283" s="8">
        <f t="shared" si="67"/>
        <v>106.53072701059598</v>
      </c>
      <c r="H283" s="8">
        <f t="shared" si="63"/>
        <v>106.84322481412133</v>
      </c>
      <c r="I283" s="8">
        <f t="shared" si="64"/>
        <v>1.6357522244383191</v>
      </c>
      <c r="K283" s="8">
        <f t="shared" si="56"/>
        <v>108.55109461032418</v>
      </c>
      <c r="L283" s="8">
        <f t="shared" si="57"/>
        <v>88.1760766843565</v>
      </c>
      <c r="M283" s="8">
        <f t="shared" si="58"/>
        <v>-0.3045216445019663</v>
      </c>
      <c r="N283" s="10">
        <f t="shared" si="55"/>
        <v>1.3465468190614938</v>
      </c>
      <c r="P283" s="8">
        <f t="shared" si="65"/>
        <v>108.3983852846641</v>
      </c>
      <c r="Q283" s="10">
        <f t="shared" si="68"/>
        <v>1.3485915859018944</v>
      </c>
      <c r="R283" s="10">
        <f t="shared" si="69"/>
        <v>1.3485915859018944</v>
      </c>
      <c r="S283" s="10">
        <f t="shared" si="66"/>
        <v>1</v>
      </c>
      <c r="T283" s="8">
        <f t="shared" si="60"/>
        <v>1.2573197611853573</v>
      </c>
      <c r="U283" s="8">
        <f t="shared" si="61"/>
        <v>1.2573197611853573</v>
      </c>
    </row>
    <row r="284" spans="1:21" ht="13.5">
      <c r="A284">
        <v>280</v>
      </c>
      <c r="B284" s="8">
        <f t="shared" si="59"/>
        <v>110.85575219373077</v>
      </c>
      <c r="D284" s="9">
        <f t="shared" si="62"/>
        <v>104.20244380455432</v>
      </c>
      <c r="G284" s="8">
        <f t="shared" si="67"/>
        <v>108.47897703855965</v>
      </c>
      <c r="H284" s="8">
        <f t="shared" si="63"/>
        <v>108.71665455407677</v>
      </c>
      <c r="I284" s="8">
        <f t="shared" si="64"/>
        <v>1.6595199759900314</v>
      </c>
      <c r="K284" s="8">
        <f t="shared" si="56"/>
        <v>109.55474127061655</v>
      </c>
      <c r="L284" s="8">
        <f t="shared" si="57"/>
        <v>87.97590639116257</v>
      </c>
      <c r="M284" s="8">
        <f t="shared" si="58"/>
        <v>-0.29408650937116315</v>
      </c>
      <c r="N284" s="10">
        <f t="shared" si="55"/>
        <v>1.3609821520297807</v>
      </c>
      <c r="P284" s="8">
        <f t="shared" si="65"/>
        <v>109.65570504584946</v>
      </c>
      <c r="Q284" s="10">
        <f t="shared" si="68"/>
        <v>1.3030698654434816</v>
      </c>
      <c r="R284" s="10">
        <f t="shared" si="69"/>
        <v>1.3030698654434816</v>
      </c>
      <c r="S284" s="10">
        <f t="shared" si="66"/>
        <v>1</v>
      </c>
      <c r="T284" s="8">
        <f t="shared" si="60"/>
        <v>1.2000471478813068</v>
      </c>
      <c r="U284" s="8">
        <f t="shared" si="61"/>
        <v>1.2000471478813068</v>
      </c>
    </row>
    <row r="285" spans="1:21" ht="13.5">
      <c r="A285">
        <v>281</v>
      </c>
      <c r="B285" s="8">
        <f t="shared" si="59"/>
        <v>111.9931674091799</v>
      </c>
      <c r="D285" s="9">
        <f t="shared" si="62"/>
        <v>105.53310548238962</v>
      </c>
      <c r="G285" s="8">
        <f t="shared" si="67"/>
        <v>110.3761745300668</v>
      </c>
      <c r="H285" s="8">
        <f t="shared" si="63"/>
        <v>110.53787381797812</v>
      </c>
      <c r="I285" s="8">
        <f t="shared" si="64"/>
        <v>1.6756899047811638</v>
      </c>
      <c r="K285" s="8">
        <f t="shared" si="56"/>
        <v>110.50858218201068</v>
      </c>
      <c r="L285" s="8">
        <f t="shared" si="57"/>
        <v>87.7996126648654</v>
      </c>
      <c r="M285" s="8">
        <f t="shared" si="58"/>
        <v>-0.2823072310637629</v>
      </c>
      <c r="N285" s="10">
        <f t="shared" si="55"/>
        <v>1.3745584569182114</v>
      </c>
      <c r="P285" s="8">
        <f t="shared" si="65"/>
        <v>110.85575219373077</v>
      </c>
      <c r="Q285" s="10">
        <f t="shared" si="68"/>
        <v>1.2516869095327876</v>
      </c>
      <c r="R285" s="10">
        <f t="shared" si="69"/>
        <v>1.2516869095327876</v>
      </c>
      <c r="S285" s="10">
        <f t="shared" si="66"/>
        <v>1</v>
      </c>
      <c r="T285" s="8">
        <f t="shared" si="60"/>
        <v>1.1374152154491384</v>
      </c>
      <c r="U285" s="8">
        <f t="shared" si="61"/>
        <v>1.1374152154491384</v>
      </c>
    </row>
    <row r="286" spans="1:21" ht="13.5">
      <c r="A286">
        <v>282</v>
      </c>
      <c r="B286" s="8">
        <f t="shared" si="59"/>
        <v>113.06289650954784</v>
      </c>
      <c r="D286" s="9">
        <f t="shared" si="62"/>
        <v>106.82511786774768</v>
      </c>
      <c r="G286" s="8">
        <f t="shared" si="67"/>
        <v>112.21356372275929</v>
      </c>
      <c r="H286" s="8">
        <f t="shared" si="63"/>
        <v>112.29849700143815</v>
      </c>
      <c r="I286" s="8">
        <f t="shared" si="64"/>
        <v>1.68418323264905</v>
      </c>
      <c r="K286" s="8">
        <f t="shared" si="56"/>
        <v>111.40897297086305</v>
      </c>
      <c r="L286" s="8">
        <f t="shared" si="57"/>
        <v>87.64722937766305</v>
      </c>
      <c r="M286" s="8">
        <f t="shared" si="58"/>
        <v>-0.26931483667762207</v>
      </c>
      <c r="N286" s="10">
        <f aca="true" t="shared" si="70" ref="N286:N349">(B197/$L$94+B287/AVERAGE($B$95:$B$184))/2</f>
        <v>1.3872157744315048</v>
      </c>
      <c r="P286" s="8">
        <f t="shared" si="65"/>
        <v>111.9931674091799</v>
      </c>
      <c r="Q286" s="10">
        <f t="shared" si="68"/>
        <v>1.1946930507660027</v>
      </c>
      <c r="R286" s="10">
        <f t="shared" si="69"/>
        <v>1.1946930507660027</v>
      </c>
      <c r="S286" s="10">
        <f t="shared" si="66"/>
        <v>1</v>
      </c>
      <c r="T286" s="8">
        <f t="shared" si="60"/>
        <v>1.0697291003679368</v>
      </c>
      <c r="U286" s="8">
        <f t="shared" si="61"/>
        <v>1.0697291003679368</v>
      </c>
    </row>
    <row r="287" spans="1:21" ht="13.5">
      <c r="A287">
        <v>283</v>
      </c>
      <c r="B287" s="8">
        <f t="shared" si="59"/>
        <v>114.06021507213443</v>
      </c>
      <c r="D287" s="9">
        <f t="shared" si="62"/>
        <v>108.0726735961077</v>
      </c>
      <c r="G287" s="8">
        <f t="shared" si="67"/>
        <v>113.9826802340872</v>
      </c>
      <c r="H287" s="8">
        <f t="shared" si="63"/>
        <v>113.99043371789192</v>
      </c>
      <c r="I287" s="8">
        <f t="shared" si="64"/>
        <v>1.6849585810295218</v>
      </c>
      <c r="K287" s="8">
        <f aca="true" t="shared" si="71" ref="K287:K350">(L286+M286)*N197</f>
        <v>112.25235215032947</v>
      </c>
      <c r="L287" s="8">
        <f aca="true" t="shared" si="72" ref="L287:L350">$L$1*B287/N197+(1-$L$1)*(L286+M286)</f>
        <v>87.5186396918239</v>
      </c>
      <c r="M287" s="8">
        <f aca="true" t="shared" si="73" ref="M287:M350">$L$2*(L287-L286)+(1-$L$2)*M286</f>
        <v>-0.2552423215937744</v>
      </c>
      <c r="N287" s="10">
        <f t="shared" si="70"/>
        <v>1.3988986224884954</v>
      </c>
      <c r="P287" s="8">
        <f t="shared" si="65"/>
        <v>113.06289650954784</v>
      </c>
      <c r="Q287" s="10">
        <f t="shared" si="68"/>
        <v>1.132365957494065</v>
      </c>
      <c r="R287" s="10">
        <f t="shared" si="69"/>
        <v>1.132365957494065</v>
      </c>
      <c r="S287" s="10">
        <f t="shared" si="66"/>
        <v>1</v>
      </c>
      <c r="T287" s="8">
        <f t="shared" si="60"/>
        <v>0.9973185625865852</v>
      </c>
      <c r="U287" s="8">
        <f t="shared" si="61"/>
        <v>0.9973185625865852</v>
      </c>
    </row>
    <row r="288" spans="1:21" ht="13.5">
      <c r="A288">
        <v>284</v>
      </c>
      <c r="B288" s="8">
        <f t="shared" si="59"/>
        <v>114.98075145110083</v>
      </c>
      <c r="D288" s="9">
        <f t="shared" si="62"/>
        <v>109.27018189131306</v>
      </c>
      <c r="G288" s="8">
        <f t="shared" si="67"/>
        <v>115.67539229892144</v>
      </c>
      <c r="H288" s="8">
        <f t="shared" si="63"/>
        <v>115.60592821413937</v>
      </c>
      <c r="I288" s="8">
        <f t="shared" si="64"/>
        <v>1.6780121725513149</v>
      </c>
      <c r="K288" s="8">
        <f t="shared" si="71"/>
        <v>113.03525686050082</v>
      </c>
      <c r="L288" s="8">
        <f t="shared" si="72"/>
        <v>87.41358986083569</v>
      </c>
      <c r="M288" s="8">
        <f t="shared" si="73"/>
        <v>-0.24022307253321912</v>
      </c>
      <c r="N288" s="10">
        <f t="shared" si="70"/>
        <v>1.4095562665252557</v>
      </c>
      <c r="P288" s="8">
        <f t="shared" si="65"/>
        <v>114.06021507213443</v>
      </c>
      <c r="Q288" s="10">
        <f t="shared" si="68"/>
        <v>1.065009281050274</v>
      </c>
      <c r="R288" s="10">
        <f t="shared" si="69"/>
        <v>1.065009281050274</v>
      </c>
      <c r="S288" s="10">
        <f t="shared" si="66"/>
        <v>1</v>
      </c>
      <c r="T288" s="8">
        <f t="shared" si="60"/>
        <v>0.9205363789664034</v>
      </c>
      <c r="U288" s="8">
        <f t="shared" si="61"/>
        <v>0.9205363789664034</v>
      </c>
    </row>
    <row r="289" spans="1:21" ht="13.5">
      <c r="A289">
        <v>285</v>
      </c>
      <c r="B289" s="8">
        <f t="shared" si="59"/>
        <v>115.82050807568879</v>
      </c>
      <c r="D289" s="9">
        <f t="shared" si="62"/>
        <v>110.41229580327062</v>
      </c>
      <c r="G289" s="8">
        <f t="shared" si="67"/>
        <v>117.28394038669069</v>
      </c>
      <c r="H289" s="8">
        <f t="shared" si="63"/>
        <v>117.1375971555905</v>
      </c>
      <c r="I289" s="8">
        <f t="shared" si="64"/>
        <v>1.6633778494412963</v>
      </c>
      <c r="K289" s="8">
        <f t="shared" si="71"/>
        <v>113.75434210294266</v>
      </c>
      <c r="L289" s="8">
        <f t="shared" si="72"/>
        <v>87.3317032885696</v>
      </c>
      <c r="M289" s="8">
        <f t="shared" si="73"/>
        <v>-0.22438942250650581</v>
      </c>
      <c r="N289" s="10">
        <f t="shared" si="70"/>
        <v>1.4191429666687916</v>
      </c>
      <c r="P289" s="8">
        <f t="shared" si="65"/>
        <v>114.98075145110083</v>
      </c>
      <c r="Q289" s="10">
        <f t="shared" si="68"/>
        <v>0.9929511763916054</v>
      </c>
      <c r="R289" s="10">
        <f t="shared" si="69"/>
        <v>0.9929511763916054</v>
      </c>
      <c r="S289" s="10">
        <f t="shared" si="66"/>
        <v>1</v>
      </c>
      <c r="T289" s="8">
        <f t="shared" si="60"/>
        <v>0.8397566245879631</v>
      </c>
      <c r="U289" s="8">
        <f t="shared" si="61"/>
        <v>0.8397566245879631</v>
      </c>
    </row>
    <row r="290" spans="1:21" ht="13.5">
      <c r="A290">
        <v>286</v>
      </c>
      <c r="B290" s="8">
        <f t="shared" si="59"/>
        <v>116.57588092598334</v>
      </c>
      <c r="D290" s="9">
        <f t="shared" si="62"/>
        <v>111.49393825775425</v>
      </c>
      <c r="G290" s="8">
        <f t="shared" si="67"/>
        <v>118.80097500503179</v>
      </c>
      <c r="H290" s="8">
        <f t="shared" si="63"/>
        <v>118.57846559712694</v>
      </c>
      <c r="I290" s="8">
        <f t="shared" si="64"/>
        <v>1.6411269086508105</v>
      </c>
      <c r="K290" s="8">
        <f t="shared" si="71"/>
        <v>114.40640312900057</v>
      </c>
      <c r="L290" s="8">
        <f t="shared" si="72"/>
        <v>87.27249464110604</v>
      </c>
      <c r="M290" s="8">
        <f t="shared" si="73"/>
        <v>-0.2078713450022116</v>
      </c>
      <c r="N290" s="10">
        <f t="shared" si="70"/>
        <v>1.427618200577106</v>
      </c>
      <c r="P290" s="8">
        <f t="shared" si="65"/>
        <v>115.82050807568879</v>
      </c>
      <c r="Q290" s="10">
        <f t="shared" si="68"/>
        <v>0.9165427033606874</v>
      </c>
      <c r="R290" s="10">
        <f t="shared" si="69"/>
        <v>0.9165427033606874</v>
      </c>
      <c r="S290" s="10">
        <f t="shared" si="66"/>
        <v>1</v>
      </c>
      <c r="T290" s="8">
        <f t="shared" si="60"/>
        <v>0.7553728502945489</v>
      </c>
      <c r="U290" s="8">
        <f t="shared" si="61"/>
        <v>0.7553728502945489</v>
      </c>
    </row>
    <row r="291" spans="1:21" ht="13.5">
      <c r="A291">
        <v>287</v>
      </c>
      <c r="B291" s="8">
        <f t="shared" si="59"/>
        <v>117.24367709133575</v>
      </c>
      <c r="D291" s="9">
        <f t="shared" si="62"/>
        <v>112.51032679140008</v>
      </c>
      <c r="G291" s="8">
        <f t="shared" si="67"/>
        <v>120.21959250577774</v>
      </c>
      <c r="H291" s="8">
        <f t="shared" si="63"/>
        <v>119.92200096433355</v>
      </c>
      <c r="I291" s="8">
        <f t="shared" si="64"/>
        <v>1.6113677545063907</v>
      </c>
      <c r="K291" s="8">
        <f t="shared" si="71"/>
        <v>114.98840054926298</v>
      </c>
      <c r="L291" s="8">
        <f t="shared" si="72"/>
        <v>87.23538382640618</v>
      </c>
      <c r="M291" s="8">
        <f t="shared" si="73"/>
        <v>-0.19079529197197626</v>
      </c>
      <c r="N291" s="10">
        <f t="shared" si="70"/>
        <v>1.4349468608599756</v>
      </c>
      <c r="P291" s="8">
        <f t="shared" si="65"/>
        <v>116.57588092598334</v>
      </c>
      <c r="Q291" s="10">
        <f t="shared" si="68"/>
        <v>0.8361561163575828</v>
      </c>
      <c r="R291" s="10">
        <f t="shared" si="69"/>
        <v>0.8361561163575828</v>
      </c>
      <c r="S291" s="10">
        <f t="shared" si="66"/>
        <v>1</v>
      </c>
      <c r="T291" s="8">
        <f t="shared" si="60"/>
        <v>0.6677961653524136</v>
      </c>
      <c r="U291" s="8">
        <f t="shared" si="61"/>
        <v>0.6677961653524136</v>
      </c>
    </row>
    <row r="292" spans="1:21" ht="13.5">
      <c r="A292">
        <v>288</v>
      </c>
      <c r="B292" s="8">
        <f t="shared" si="59"/>
        <v>117.82113032590307</v>
      </c>
      <c r="D292" s="9">
        <f t="shared" si="62"/>
        <v>113.45699685138722</v>
      </c>
      <c r="G292" s="8">
        <f t="shared" si="67"/>
        <v>121.53336871883994</v>
      </c>
      <c r="H292" s="8">
        <f t="shared" si="63"/>
        <v>121.16214487954625</v>
      </c>
      <c r="I292" s="8">
        <f t="shared" si="64"/>
        <v>1.5742453705770216</v>
      </c>
      <c r="K292" s="8">
        <f t="shared" si="71"/>
        <v>115.49748765556248</v>
      </c>
      <c r="L292" s="8">
        <f t="shared" si="72"/>
        <v>87.21970967710705</v>
      </c>
      <c r="M292" s="8">
        <f t="shared" si="73"/>
        <v>-0.17328317770469165</v>
      </c>
      <c r="N292" s="10">
        <f t="shared" si="70"/>
        <v>1.4410994261186272</v>
      </c>
      <c r="P292" s="8">
        <f t="shared" si="65"/>
        <v>117.24367709133575</v>
      </c>
      <c r="Q292" s="10">
        <f t="shared" si="68"/>
        <v>0.7521830507537288</v>
      </c>
      <c r="R292" s="10">
        <f t="shared" si="69"/>
        <v>0.7521830507537288</v>
      </c>
      <c r="S292" s="10">
        <f t="shared" si="66"/>
        <v>1</v>
      </c>
      <c r="T292" s="8">
        <f t="shared" si="60"/>
        <v>0.5774532345673151</v>
      </c>
      <c r="U292" s="8">
        <f t="shared" si="61"/>
        <v>0.5774532345673151</v>
      </c>
    </row>
    <row r="293" spans="1:21" ht="13.5">
      <c r="A293">
        <v>289</v>
      </c>
      <c r="B293" s="8">
        <f t="shared" si="59"/>
        <v>118.30591452551992</v>
      </c>
      <c r="D293" s="9">
        <f t="shared" si="62"/>
        <v>114.3298235462904</v>
      </c>
      <c r="G293" s="8">
        <f t="shared" si="67"/>
        <v>122.73639025012326</v>
      </c>
      <c r="H293" s="8">
        <f t="shared" si="63"/>
        <v>122.29334267766293</v>
      </c>
      <c r="I293" s="8">
        <f t="shared" si="64"/>
        <v>1.5299406133309883</v>
      </c>
      <c r="K293" s="8">
        <f t="shared" si="71"/>
        <v>115.93103938782775</v>
      </c>
      <c r="L293" s="8">
        <f t="shared" si="72"/>
        <v>87.224743191127</v>
      </c>
      <c r="M293" s="8">
        <f t="shared" si="73"/>
        <v>-0.15545150853222683</v>
      </c>
      <c r="N293" s="10">
        <f t="shared" si="70"/>
        <v>1.4460521047710244</v>
      </c>
      <c r="P293" s="8">
        <f t="shared" si="65"/>
        <v>117.82113032590307</v>
      </c>
      <c r="Q293" s="10">
        <f t="shared" si="68"/>
        <v>0.6650326148838189</v>
      </c>
      <c r="R293" s="10">
        <f t="shared" si="69"/>
        <v>0.6650326148838189</v>
      </c>
      <c r="S293" s="10">
        <f t="shared" si="66"/>
        <v>1</v>
      </c>
      <c r="T293" s="8">
        <f t="shared" si="60"/>
        <v>0.48478419961685404</v>
      </c>
      <c r="U293" s="8">
        <f t="shared" si="61"/>
        <v>0.48478419961685404</v>
      </c>
    </row>
    <row r="294" spans="1:21" ht="13.5">
      <c r="A294">
        <v>290</v>
      </c>
      <c r="B294" s="8">
        <f t="shared" si="59"/>
        <v>118.69615506024415</v>
      </c>
      <c r="D294" s="9">
        <f t="shared" si="62"/>
        <v>115.1250417421363</v>
      </c>
      <c r="G294" s="8">
        <f t="shared" si="67"/>
        <v>123.82328329099393</v>
      </c>
      <c r="H294" s="8">
        <f t="shared" si="63"/>
        <v>123.31057046791895</v>
      </c>
      <c r="I294" s="8">
        <f t="shared" si="64"/>
        <v>1.4786693310234909</v>
      </c>
      <c r="K294" s="8">
        <f t="shared" si="71"/>
        <v>116.2866823364163</v>
      </c>
      <c r="L294" s="8">
        <f t="shared" si="72"/>
        <v>87.24970020331025</v>
      </c>
      <c r="M294" s="8">
        <f t="shared" si="73"/>
        <v>-0.13741065646067913</v>
      </c>
      <c r="N294" s="10">
        <f t="shared" si="70"/>
        <v>1.4497869509620647</v>
      </c>
      <c r="P294" s="8">
        <f t="shared" si="65"/>
        <v>118.30591452551992</v>
      </c>
      <c r="Q294" s="10">
        <f t="shared" si="68"/>
        <v>0.5751293969110719</v>
      </c>
      <c r="R294" s="10">
        <f t="shared" si="69"/>
        <v>0.5751293969110719</v>
      </c>
      <c r="S294" s="10">
        <f t="shared" si="66"/>
        <v>1</v>
      </c>
      <c r="T294" s="8">
        <f t="shared" si="60"/>
        <v>0.3902405347242279</v>
      </c>
      <c r="U294" s="8">
        <f t="shared" si="61"/>
        <v>0.3902405347242279</v>
      </c>
    </row>
    <row r="295" spans="1:21" ht="13.5">
      <c r="A295">
        <v>291</v>
      </c>
      <c r="B295" s="8">
        <f t="shared" si="59"/>
        <v>118.99043790736545</v>
      </c>
      <c r="D295" s="9">
        <f t="shared" si="62"/>
        <v>115.83926440575789</v>
      </c>
      <c r="G295" s="8">
        <f t="shared" si="67"/>
        <v>124.78923979894245</v>
      </c>
      <c r="H295" s="8">
        <f t="shared" si="63"/>
        <v>124.20935960978474</v>
      </c>
      <c r="I295" s="8">
        <f t="shared" si="64"/>
        <v>1.4206813121077209</v>
      </c>
      <c r="K295" s="8">
        <f t="shared" si="71"/>
        <v>116.56232514619235</v>
      </c>
      <c r="L295" s="8">
        <f t="shared" si="72"/>
        <v>87.29375337887114</v>
      </c>
      <c r="M295" s="8">
        <f t="shared" si="73"/>
        <v>-0.11926427325852221</v>
      </c>
      <c r="N295" s="10">
        <f t="shared" si="70"/>
        <v>1.4522919519939814</v>
      </c>
      <c r="P295" s="8">
        <f t="shared" si="65"/>
        <v>118.69615506024415</v>
      </c>
      <c r="Q295" s="10">
        <f t="shared" si="68"/>
        <v>0.4829113962764211</v>
      </c>
      <c r="R295" s="10">
        <f t="shared" si="69"/>
        <v>0.4829113962764211</v>
      </c>
      <c r="S295" s="10">
        <f t="shared" si="66"/>
        <v>1</v>
      </c>
      <c r="T295" s="8">
        <f t="shared" si="60"/>
        <v>0.2942828471212948</v>
      </c>
      <c r="U295" s="8">
        <f t="shared" si="61"/>
        <v>0.2942828471212948</v>
      </c>
    </row>
    <row r="296" spans="1:21" ht="13.5">
      <c r="A296">
        <v>292</v>
      </c>
      <c r="B296" s="8">
        <f t="shared" si="59"/>
        <v>119.18781654038192</v>
      </c>
      <c r="D296" s="9">
        <f t="shared" si="62"/>
        <v>116.46949910607941</v>
      </c>
      <c r="G296" s="8">
        <f t="shared" si="67"/>
        <v>125.63004092189246</v>
      </c>
      <c r="H296" s="8">
        <f t="shared" si="63"/>
        <v>124.98581848374141</v>
      </c>
      <c r="I296" s="8">
        <f t="shared" si="64"/>
        <v>1.3562590682926159</v>
      </c>
      <c r="K296" s="8">
        <f t="shared" si="71"/>
        <v>116.75618868103757</v>
      </c>
      <c r="L296" s="8">
        <f t="shared" si="72"/>
        <v>87.35604343581812</v>
      </c>
      <c r="M296" s="8">
        <f t="shared" si="73"/>
        <v>-0.1011088402379722</v>
      </c>
      <c r="N296" s="10">
        <f t="shared" si="70"/>
        <v>1.453561086850999</v>
      </c>
      <c r="P296" s="8">
        <f t="shared" si="65"/>
        <v>118.99043790736545</v>
      </c>
      <c r="Q296" s="10">
        <f t="shared" si="68"/>
        <v>0.3888278898092324</v>
      </c>
      <c r="R296" s="10">
        <f t="shared" si="69"/>
        <v>0.3888278898092324</v>
      </c>
      <c r="S296" s="10">
        <f t="shared" si="66"/>
        <v>1</v>
      </c>
      <c r="T296" s="8">
        <f t="shared" si="60"/>
        <v>0.19737863301646996</v>
      </c>
      <c r="U296" s="8">
        <f t="shared" si="61"/>
        <v>0.19737863301646996</v>
      </c>
    </row>
    <row r="297" spans="1:21" ht="13.5">
      <c r="A297">
        <v>293</v>
      </c>
      <c r="B297" s="8">
        <f t="shared" si="59"/>
        <v>119.28781654038191</v>
      </c>
      <c r="D297" s="9">
        <f t="shared" si="62"/>
        <v>117.01316259293992</v>
      </c>
      <c r="G297" s="8">
        <f t="shared" si="67"/>
        <v>126.34207755203403</v>
      </c>
      <c r="H297" s="8">
        <f t="shared" si="63"/>
        <v>125.63665145086881</v>
      </c>
      <c r="I297" s="8">
        <f t="shared" si="64"/>
        <v>1.2857164581760943</v>
      </c>
      <c r="K297" s="8">
        <f t="shared" si="71"/>
        <v>116.86683531576269</v>
      </c>
      <c r="L297" s="8">
        <f t="shared" si="72"/>
        <v>87.4356895187716</v>
      </c>
      <c r="M297" s="8">
        <f t="shared" si="73"/>
        <v>-0.08303334791882762</v>
      </c>
      <c r="N297" s="10">
        <f t="shared" si="70"/>
        <v>1.4535943555331177</v>
      </c>
      <c r="P297" s="8">
        <f t="shared" si="65"/>
        <v>119.18781654038192</v>
      </c>
      <c r="Q297" s="10">
        <f t="shared" si="68"/>
        <v>0.29333724289576824</v>
      </c>
      <c r="R297" s="10">
        <f t="shared" si="69"/>
        <v>0.29333724289576824</v>
      </c>
      <c r="S297" s="10">
        <f t="shared" si="66"/>
        <v>1</v>
      </c>
      <c r="T297" s="8">
        <f t="shared" si="60"/>
        <v>0.09999999999999432</v>
      </c>
      <c r="U297" s="8">
        <f t="shared" si="61"/>
        <v>0.09999999999999432</v>
      </c>
    </row>
    <row r="298" spans="1:21" ht="13.5">
      <c r="A298">
        <v>294</v>
      </c>
      <c r="B298" s="8">
        <f t="shared" si="59"/>
        <v>119.29043790736547</v>
      </c>
      <c r="D298" s="9">
        <f t="shared" si="62"/>
        <v>117.46809338242832</v>
      </c>
      <c r="G298" s="8">
        <f t="shared" si="67"/>
        <v>126.92236790904491</v>
      </c>
      <c r="H298" s="8">
        <f t="shared" si="63"/>
        <v>126.15917490887696</v>
      </c>
      <c r="I298" s="8">
        <f t="shared" si="64"/>
        <v>1.2093971581593002</v>
      </c>
      <c r="K298" s="8">
        <f t="shared" si="71"/>
        <v>116.8931967452433</v>
      </c>
      <c r="L298" s="8">
        <f t="shared" si="72"/>
        <v>87.53179866059908</v>
      </c>
      <c r="M298" s="8">
        <f t="shared" si="73"/>
        <v>-0.06511909894419653</v>
      </c>
      <c r="N298" s="10">
        <f t="shared" si="70"/>
        <v>1.4523977790561124</v>
      </c>
      <c r="P298" s="8">
        <f t="shared" si="65"/>
        <v>119.28781654038191</v>
      </c>
      <c r="Q298" s="10">
        <f t="shared" si="68"/>
        <v>0.19690467636910966</v>
      </c>
      <c r="R298" s="10">
        <f t="shared" si="69"/>
        <v>0.19690467636910966</v>
      </c>
      <c r="S298" s="10">
        <f t="shared" si="66"/>
        <v>1</v>
      </c>
      <c r="T298" s="8">
        <f t="shared" si="60"/>
        <v>0.002621366983561302</v>
      </c>
      <c r="U298" s="8">
        <f t="shared" si="61"/>
        <v>0.002621366983561302</v>
      </c>
    </row>
    <row r="299" spans="1:21" ht="13.5">
      <c r="A299">
        <v>295</v>
      </c>
      <c r="B299" s="8">
        <f t="shared" si="59"/>
        <v>119.19615506024417</v>
      </c>
      <c r="D299" s="9">
        <f t="shared" si="62"/>
        <v>117.83256228741577</v>
      </c>
      <c r="G299" s="8">
        <f t="shared" si="67"/>
        <v>127.36857206703627</v>
      </c>
      <c r="H299" s="8">
        <f t="shared" si="63"/>
        <v>126.55133036635706</v>
      </c>
      <c r="I299" s="8">
        <f t="shared" si="64"/>
        <v>1.1276729880913803</v>
      </c>
      <c r="K299" s="8">
        <f t="shared" si="71"/>
        <v>116.83459973648183</v>
      </c>
      <c r="L299" s="8">
        <f t="shared" si="72"/>
        <v>87.64347428105867</v>
      </c>
      <c r="M299" s="8">
        <f t="shared" si="73"/>
        <v>-0.04743962700381757</v>
      </c>
      <c r="N299" s="10">
        <f t="shared" si="70"/>
        <v>1.4499833701177505</v>
      </c>
      <c r="P299" s="8">
        <f t="shared" si="65"/>
        <v>119.29043790736547</v>
      </c>
      <c r="Q299" s="10">
        <f t="shared" si="68"/>
        <v>0.10000000000000284</v>
      </c>
      <c r="R299" s="10">
        <f t="shared" si="69"/>
        <v>0.13771313884852532</v>
      </c>
      <c r="S299" s="10">
        <f t="shared" si="66"/>
        <v>0.7261471260922732</v>
      </c>
      <c r="T299" s="8">
        <f t="shared" si="60"/>
        <v>-0.09428284712130619</v>
      </c>
      <c r="U299" s="8">
        <f t="shared" si="61"/>
        <v>0.09428284712130619</v>
      </c>
    </row>
    <row r="300" spans="1:21" ht="13.5">
      <c r="A300">
        <v>296</v>
      </c>
      <c r="B300" s="8">
        <f t="shared" si="59"/>
        <v>119.00591452551993</v>
      </c>
      <c r="D300" s="9">
        <f t="shared" si="62"/>
        <v>118.10528084198145</v>
      </c>
      <c r="G300" s="8">
        <f t="shared" si="67"/>
        <v>127.67900335444844</v>
      </c>
      <c r="H300" s="8">
        <f t="shared" si="63"/>
        <v>126.8116944715556</v>
      </c>
      <c r="I300" s="8">
        <f t="shared" si="64"/>
        <v>1.0409420998020957</v>
      </c>
      <c r="K300" s="8">
        <f t="shared" si="71"/>
        <v>116.69078929642288</v>
      </c>
      <c r="L300" s="8">
        <f t="shared" si="72"/>
        <v>87.76982368317978</v>
      </c>
      <c r="M300" s="8">
        <f t="shared" si="73"/>
        <v>-0.030060724091325076</v>
      </c>
      <c r="N300" s="10">
        <f t="shared" si="70"/>
        <v>1.4463690745731346</v>
      </c>
      <c r="P300" s="8">
        <f t="shared" si="65"/>
        <v>119.22197468888854</v>
      </c>
      <c r="Q300" s="10">
        <f t="shared" si="68"/>
        <v>-0.0020686020979781006</v>
      </c>
      <c r="R300" s="10">
        <f t="shared" si="69"/>
        <v>0.12206860209798834</v>
      </c>
      <c r="S300" s="10">
        <f t="shared" si="66"/>
        <v>0.016946225830599487</v>
      </c>
      <c r="T300" s="8">
        <f t="shared" si="60"/>
        <v>-0.2160601633686099</v>
      </c>
      <c r="U300" s="8">
        <f t="shared" si="61"/>
        <v>0.2160601633686099</v>
      </c>
    </row>
    <row r="301" spans="1:21" ht="13.5">
      <c r="A301">
        <v>297</v>
      </c>
      <c r="B301" s="8">
        <f t="shared" si="59"/>
        <v>118.72113032590308</v>
      </c>
      <c r="D301" s="9">
        <f t="shared" si="62"/>
        <v>118.28540757868916</v>
      </c>
      <c r="G301" s="8">
        <f t="shared" si="67"/>
        <v>127.85263657135769</v>
      </c>
      <c r="H301" s="8">
        <f t="shared" si="63"/>
        <v>126.93948594681223</v>
      </c>
      <c r="I301" s="8">
        <f t="shared" si="64"/>
        <v>0.949627037347549</v>
      </c>
      <c r="K301" s="8">
        <f t="shared" si="71"/>
        <v>116.46194878480604</v>
      </c>
      <c r="L301" s="8">
        <f t="shared" si="72"/>
        <v>87.90996451845243</v>
      </c>
      <c r="M301" s="8">
        <f t="shared" si="73"/>
        <v>-0.013040568154927937</v>
      </c>
      <c r="N301" s="10">
        <f t="shared" si="70"/>
        <v>1.4415786840043</v>
      </c>
      <c r="P301" s="8">
        <f t="shared" si="65"/>
        <v>119.2183132845671</v>
      </c>
      <c r="Q301" s="10">
        <f t="shared" si="68"/>
        <v>-0.14098092043407745</v>
      </c>
      <c r="R301" s="10">
        <f t="shared" si="69"/>
        <v>0.1820294672274997</v>
      </c>
      <c r="S301" s="10">
        <f t="shared" si="66"/>
        <v>0.7744950451229967</v>
      </c>
      <c r="T301" s="8">
        <f t="shared" si="60"/>
        <v>-0.49718295866402684</v>
      </c>
      <c r="U301" s="8">
        <f t="shared" si="61"/>
        <v>0.49718295866402684</v>
      </c>
    </row>
    <row r="302" spans="1:21" ht="13.5">
      <c r="A302">
        <v>298</v>
      </c>
      <c r="B302" s="8">
        <f t="shared" si="59"/>
        <v>118.34367709133575</v>
      </c>
      <c r="D302" s="9">
        <f t="shared" si="62"/>
        <v>118.37255212813194</v>
      </c>
      <c r="G302" s="8">
        <f t="shared" si="67"/>
        <v>127.88911298415978</v>
      </c>
      <c r="H302" s="8">
        <f t="shared" si="63"/>
        <v>126.93456939487737</v>
      </c>
      <c r="I302" s="8">
        <f t="shared" si="64"/>
        <v>0.8541726784193087</v>
      </c>
      <c r="K302" s="8">
        <f t="shared" si="71"/>
        <v>116.14871656512017</v>
      </c>
      <c r="L302" s="8">
        <f t="shared" si="72"/>
        <v>88.06303020110441</v>
      </c>
      <c r="M302" s="8">
        <f t="shared" si="73"/>
        <v>0.0035700569257633066</v>
      </c>
      <c r="N302" s="10">
        <f t="shared" si="70"/>
        <v>1.4356417198100209</v>
      </c>
      <c r="P302" s="8">
        <f t="shared" si="65"/>
        <v>118.83324754656222</v>
      </c>
      <c r="Q302" s="10">
        <f t="shared" si="68"/>
        <v>-0.2588950114793704</v>
      </c>
      <c r="R302" s="10">
        <f t="shared" si="69"/>
        <v>0.2599435582727949</v>
      </c>
      <c r="S302" s="10">
        <f t="shared" si="66"/>
        <v>0.9959662520572095</v>
      </c>
      <c r="T302" s="8">
        <f t="shared" si="60"/>
        <v>-0.48957045522647036</v>
      </c>
      <c r="U302" s="8">
        <f t="shared" si="61"/>
        <v>0.48957045522647036</v>
      </c>
    </row>
    <row r="303" spans="1:21" ht="13.5">
      <c r="A303">
        <v>299</v>
      </c>
      <c r="B303" s="8">
        <f t="shared" si="59"/>
        <v>117.87588092598337</v>
      </c>
      <c r="D303" s="9">
        <f t="shared" si="62"/>
        <v>118.36677712077271</v>
      </c>
      <c r="G303" s="8">
        <f t="shared" si="67"/>
        <v>127.78874207329667</v>
      </c>
      <c r="H303" s="8">
        <f t="shared" si="63"/>
        <v>126.79745595856535</v>
      </c>
      <c r="I303" s="8">
        <f t="shared" si="64"/>
        <v>0.7550440669461758</v>
      </c>
      <c r="K303" s="8">
        <f t="shared" si="71"/>
        <v>115.75219885579334</v>
      </c>
      <c r="L303" s="8">
        <f t="shared" si="72"/>
        <v>88.22817425990601</v>
      </c>
      <c r="M303" s="8">
        <f t="shared" si="73"/>
        <v>0.01972745711334713</v>
      </c>
      <c r="N303" s="10">
        <f t="shared" si="70"/>
        <v>1.4285932893805198</v>
      </c>
      <c r="P303" s="8">
        <f t="shared" si="65"/>
        <v>118.34565189515237</v>
      </c>
      <c r="Q303" s="10">
        <f t="shared" si="68"/>
        <v>-0.35337347870988367</v>
      </c>
      <c r="R303" s="10">
        <f t="shared" si="69"/>
        <v>0.35337347870988367</v>
      </c>
      <c r="S303" s="10">
        <f t="shared" si="66"/>
        <v>1</v>
      </c>
      <c r="T303" s="8">
        <f t="shared" si="60"/>
        <v>-0.46977096916900507</v>
      </c>
      <c r="U303" s="8">
        <f t="shared" si="61"/>
        <v>0.46977096916900507</v>
      </c>
    </row>
    <row r="304" spans="1:21" ht="13.5">
      <c r="A304">
        <v>300</v>
      </c>
      <c r="B304" s="8">
        <f t="shared" si="59"/>
        <v>117.32050807568876</v>
      </c>
      <c r="D304" s="9">
        <f t="shared" si="62"/>
        <v>118.26859788181486</v>
      </c>
      <c r="G304" s="8">
        <f t="shared" si="67"/>
        <v>127.55250002551152</v>
      </c>
      <c r="H304" s="8">
        <f t="shared" si="63"/>
        <v>126.52930083052925</v>
      </c>
      <c r="I304" s="8">
        <f t="shared" si="64"/>
        <v>0.6527241474479483</v>
      </c>
      <c r="K304" s="8">
        <f t="shared" si="71"/>
        <v>115.27397851611384</v>
      </c>
      <c r="L304" s="8">
        <f t="shared" si="72"/>
        <v>88.4045736231678</v>
      </c>
      <c r="M304" s="8">
        <f t="shared" si="73"/>
        <v>0.035394647728191814</v>
      </c>
      <c r="N304" s="10">
        <f t="shared" si="70"/>
        <v>1.4204739150577952</v>
      </c>
      <c r="P304" s="8">
        <f t="shared" si="65"/>
        <v>117.87588092598337</v>
      </c>
      <c r="Q304" s="10">
        <f t="shared" si="68"/>
        <v>-0.445591479344543</v>
      </c>
      <c r="R304" s="10">
        <f t="shared" si="69"/>
        <v>0.445591479344543</v>
      </c>
      <c r="S304" s="10">
        <f t="shared" si="66"/>
        <v>1</v>
      </c>
      <c r="T304" s="8">
        <f t="shared" si="60"/>
        <v>-0.5553728502946029</v>
      </c>
      <c r="U304" s="8">
        <f t="shared" si="61"/>
        <v>0.5553728502946029</v>
      </c>
    </row>
    <row r="305" spans="1:21" ht="13.5">
      <c r="A305">
        <v>301</v>
      </c>
      <c r="B305" s="8">
        <f t="shared" si="59"/>
        <v>116.68075145110083</v>
      </c>
      <c r="D305" s="9">
        <f t="shared" si="62"/>
        <v>118.07897992058965</v>
      </c>
      <c r="G305" s="8">
        <f t="shared" si="67"/>
        <v>127.1820249779772</v>
      </c>
      <c r="H305" s="8">
        <f t="shared" si="63"/>
        <v>126.13189762528957</v>
      </c>
      <c r="I305" s="8">
        <f t="shared" si="64"/>
        <v>0.5477114121791851</v>
      </c>
      <c r="K305" s="8">
        <f t="shared" si="71"/>
        <v>114.71611957509371</v>
      </c>
      <c r="L305" s="8">
        <f t="shared" si="72"/>
        <v>88.5914308390352</v>
      </c>
      <c r="M305" s="8">
        <f t="shared" si="73"/>
        <v>0.05054090454211177</v>
      </c>
      <c r="N305" s="10">
        <f t="shared" si="70"/>
        <v>1.41132933671484</v>
      </c>
      <c r="P305" s="8">
        <f t="shared" si="65"/>
        <v>117.32050807568876</v>
      </c>
      <c r="Q305" s="10">
        <f t="shared" si="68"/>
        <v>-0.5303307715884074</v>
      </c>
      <c r="R305" s="10">
        <f t="shared" si="69"/>
        <v>0.5303307715884074</v>
      </c>
      <c r="S305" s="10">
        <f t="shared" si="66"/>
        <v>1</v>
      </c>
      <c r="T305" s="8">
        <f t="shared" si="60"/>
        <v>-0.6397566245879318</v>
      </c>
      <c r="U305" s="8">
        <f t="shared" si="61"/>
        <v>0.6397566245879318</v>
      </c>
    </row>
    <row r="306" spans="1:21" ht="13.5">
      <c r="A306">
        <v>302</v>
      </c>
      <c r="B306" s="8">
        <f t="shared" si="59"/>
        <v>115.96021507213446</v>
      </c>
      <c r="D306" s="9">
        <f t="shared" si="62"/>
        <v>117.79933422669188</v>
      </c>
      <c r="G306" s="8">
        <f t="shared" si="67"/>
        <v>126.67960903746875</v>
      </c>
      <c r="H306" s="8">
        <f t="shared" si="63"/>
        <v>125.60766964093533</v>
      </c>
      <c r="I306" s="8">
        <f t="shared" si="64"/>
        <v>0.4405174725258425</v>
      </c>
      <c r="K306" s="8">
        <f t="shared" si="71"/>
        <v>114.08116738475569</v>
      </c>
      <c r="L306" s="8">
        <f t="shared" si="72"/>
        <v>88.78797523900765</v>
      </c>
      <c r="M306" s="8">
        <f t="shared" si="73"/>
        <v>0.06514125408514587</v>
      </c>
      <c r="N306" s="10">
        <f t="shared" si="70"/>
        <v>1.401210288915582</v>
      </c>
      <c r="P306" s="8">
        <f t="shared" si="65"/>
        <v>116.68075145110083</v>
      </c>
      <c r="Q306" s="10">
        <f t="shared" si="68"/>
        <v>-0.5750014556488765</v>
      </c>
      <c r="R306" s="10">
        <f t="shared" si="69"/>
        <v>0.5750014556488765</v>
      </c>
      <c r="S306" s="10">
        <f t="shared" si="66"/>
        <v>1</v>
      </c>
      <c r="T306" s="8">
        <f t="shared" si="60"/>
        <v>-0.7205363789663721</v>
      </c>
      <c r="U306" s="8">
        <f t="shared" si="61"/>
        <v>0.7205363789663721</v>
      </c>
    </row>
    <row r="307" spans="1:21" ht="13.5">
      <c r="A307">
        <v>303</v>
      </c>
      <c r="B307" s="8">
        <f t="shared" si="59"/>
        <v>115.1628965095479</v>
      </c>
      <c r="D307" s="9">
        <f t="shared" si="62"/>
        <v>117.4315103957804</v>
      </c>
      <c r="G307" s="8">
        <f t="shared" si="67"/>
        <v>126.04818711346117</v>
      </c>
      <c r="H307" s="8">
        <f t="shared" si="63"/>
        <v>124.95965805306984</v>
      </c>
      <c r="I307" s="8">
        <f t="shared" si="64"/>
        <v>0.33166456648670994</v>
      </c>
      <c r="K307" s="8">
        <f t="shared" si="71"/>
        <v>113.37214435048814</v>
      </c>
      <c r="L307" s="8">
        <f t="shared" si="72"/>
        <v>88.99346305803675</v>
      </c>
      <c r="M307" s="8">
        <f t="shared" si="73"/>
        <v>0.07917591057954149</v>
      </c>
      <c r="N307" s="10">
        <f t="shared" si="70"/>
        <v>1.390172253741187</v>
      </c>
      <c r="P307" s="8">
        <f t="shared" si="65"/>
        <v>115.96021507213446</v>
      </c>
      <c r="Q307" s="10">
        <f t="shared" si="68"/>
        <v>-0.6365510771208932</v>
      </c>
      <c r="R307" s="10">
        <f t="shared" si="69"/>
        <v>0.6365510771208932</v>
      </c>
      <c r="S307" s="10">
        <f t="shared" si="66"/>
        <v>1</v>
      </c>
      <c r="T307" s="8">
        <f t="shared" si="60"/>
        <v>-0.797318562586554</v>
      </c>
      <c r="U307" s="8">
        <f t="shared" si="61"/>
        <v>0.797318562586554</v>
      </c>
    </row>
    <row r="308" spans="1:21" ht="13.5">
      <c r="A308">
        <v>304</v>
      </c>
      <c r="B308" s="8">
        <f t="shared" si="59"/>
        <v>114.29316740917999</v>
      </c>
      <c r="D308" s="9">
        <f t="shared" si="62"/>
        <v>116.97778761853391</v>
      </c>
      <c r="G308" s="8">
        <f t="shared" si="67"/>
        <v>125.29132261955655</v>
      </c>
      <c r="H308" s="8">
        <f t="shared" si="63"/>
        <v>124.1915070985189</v>
      </c>
      <c r="I308" s="8">
        <f t="shared" si="64"/>
        <v>0.22168301438294427</v>
      </c>
      <c r="K308" s="8">
        <f t="shared" si="71"/>
        <v>112.59254125869798</v>
      </c>
      <c r="L308" s="8">
        <f t="shared" si="72"/>
        <v>89.20717652983399</v>
      </c>
      <c r="M308" s="8">
        <f t="shared" si="73"/>
        <v>0.09262966670131079</v>
      </c>
      <c r="N308" s="10">
        <f t="shared" si="70"/>
        <v>1.3782751904869346</v>
      </c>
      <c r="P308" s="8">
        <f t="shared" si="65"/>
        <v>115.1628965095479</v>
      </c>
      <c r="Q308" s="10">
        <f t="shared" si="68"/>
        <v>-0.7165427033606762</v>
      </c>
      <c r="R308" s="10">
        <f t="shared" si="69"/>
        <v>0.7165427033606762</v>
      </c>
      <c r="S308" s="10">
        <f t="shared" si="66"/>
        <v>1</v>
      </c>
      <c r="T308" s="8">
        <f t="shared" si="60"/>
        <v>-0.8697291003679197</v>
      </c>
      <c r="U308" s="8">
        <f t="shared" si="61"/>
        <v>0.8697291003679197</v>
      </c>
    </row>
    <row r="309" spans="1:21" ht="13.5">
      <c r="A309">
        <v>305</v>
      </c>
      <c r="B309" s="8">
        <f t="shared" si="59"/>
        <v>113.35575219373078</v>
      </c>
      <c r="D309" s="9">
        <f t="shared" si="62"/>
        <v>116.44086357666313</v>
      </c>
      <c r="G309" s="8">
        <f t="shared" si="67"/>
        <v>124.41319011290184</v>
      </c>
      <c r="H309" s="8">
        <f t="shared" si="63"/>
        <v>123.30744632098475</v>
      </c>
      <c r="I309" s="8">
        <f t="shared" si="64"/>
        <v>0.1111086351912353</v>
      </c>
      <c r="K309" s="8">
        <f t="shared" si="71"/>
        <v>111.7463042847393</v>
      </c>
      <c r="L309" s="8">
        <f t="shared" si="72"/>
        <v>89.4284219814387</v>
      </c>
      <c r="M309" s="8">
        <f t="shared" si="73"/>
        <v>0.10549124519165132</v>
      </c>
      <c r="N309" s="10">
        <f t="shared" si="70"/>
        <v>1.365583243546562</v>
      </c>
      <c r="P309" s="8">
        <f t="shared" si="65"/>
        <v>114.29316740917999</v>
      </c>
      <c r="Q309" s="10">
        <f t="shared" si="68"/>
        <v>-0.7929511763915968</v>
      </c>
      <c r="R309" s="10">
        <f t="shared" si="69"/>
        <v>0.7929511763915968</v>
      </c>
      <c r="S309" s="10">
        <f t="shared" si="66"/>
        <v>1</v>
      </c>
      <c r="T309" s="8">
        <f t="shared" si="60"/>
        <v>-0.9374152154492066</v>
      </c>
      <c r="U309" s="8">
        <f t="shared" si="61"/>
        <v>0.9374152154492066</v>
      </c>
    </row>
    <row r="310" spans="1:21" ht="13.5">
      <c r="A310">
        <v>306</v>
      </c>
      <c r="B310" s="8">
        <f t="shared" si="59"/>
        <v>112.35570504584948</v>
      </c>
      <c r="D310" s="9">
        <f t="shared" si="62"/>
        <v>115.82384130007667</v>
      </c>
      <c r="G310" s="8">
        <f t="shared" si="67"/>
        <v>123.41855495617598</v>
      </c>
      <c r="H310" s="8">
        <f t="shared" si="63"/>
        <v>122.31226996514334</v>
      </c>
      <c r="I310" s="8">
        <f t="shared" si="64"/>
        <v>0.00048013608797090046</v>
      </c>
      <c r="K310" s="8">
        <f t="shared" si="71"/>
        <v>110.83781782094968</v>
      </c>
      <c r="L310" s="8">
        <f t="shared" si="72"/>
        <v>89.65652695699225</v>
      </c>
      <c r="M310" s="8">
        <f t="shared" si="73"/>
        <v>0.1177526182278411</v>
      </c>
      <c r="N310" s="10">
        <f t="shared" si="70"/>
        <v>1.3521644299072233</v>
      </c>
      <c r="P310" s="8">
        <f t="shared" si="65"/>
        <v>113.35575219373078</v>
      </c>
      <c r="Q310" s="10">
        <f t="shared" si="68"/>
        <v>-0.8650092810502713</v>
      </c>
      <c r="R310" s="10">
        <f t="shared" si="69"/>
        <v>0.8650092810502713</v>
      </c>
      <c r="S310" s="10">
        <f t="shared" si="66"/>
        <v>1</v>
      </c>
      <c r="T310" s="8">
        <f t="shared" si="60"/>
        <v>-1.000047147881304</v>
      </c>
      <c r="U310" s="8">
        <f t="shared" si="61"/>
        <v>1.000047147881304</v>
      </c>
    </row>
    <row r="311" spans="1:21" ht="13.5">
      <c r="A311">
        <v>307</v>
      </c>
      <c r="B311" s="8">
        <f t="shared" si="59"/>
        <v>111.29838528466414</v>
      </c>
      <c r="D311" s="9">
        <f t="shared" si="62"/>
        <v>115.13021404923124</v>
      </c>
      <c r="G311" s="8">
        <f t="shared" si="67"/>
        <v>122.31275010123132</v>
      </c>
      <c r="H311" s="8">
        <f t="shared" si="63"/>
        <v>121.21131361957461</v>
      </c>
      <c r="I311" s="8">
        <f t="shared" si="64"/>
        <v>-0.10966351207769948</v>
      </c>
      <c r="K311" s="8">
        <f t="shared" si="71"/>
        <v>109.87188331478518</v>
      </c>
      <c r="L311" s="8">
        <f t="shared" si="72"/>
        <v>89.89083640740947</v>
      </c>
      <c r="M311" s="8">
        <f t="shared" si="73"/>
        <v>0.12940830144677842</v>
      </c>
      <c r="N311" s="10">
        <f t="shared" si="70"/>
        <v>1.3380903077775645</v>
      </c>
      <c r="P311" s="8">
        <f t="shared" si="65"/>
        <v>112.35570504584948</v>
      </c>
      <c r="Q311" s="10">
        <f t="shared" si="68"/>
        <v>-0.9323659574940649</v>
      </c>
      <c r="R311" s="10">
        <f t="shared" si="69"/>
        <v>0.9323659574940649</v>
      </c>
      <c r="S311" s="10">
        <f t="shared" si="66"/>
        <v>1</v>
      </c>
      <c r="T311" s="8">
        <f t="shared" si="60"/>
        <v>-1.0573197611853402</v>
      </c>
      <c r="U311" s="8">
        <f t="shared" si="61"/>
        <v>1.0573197611853402</v>
      </c>
    </row>
    <row r="312" spans="1:21" ht="13.5">
      <c r="A312">
        <v>308</v>
      </c>
      <c r="B312" s="8">
        <f t="shared" si="59"/>
        <v>110.18943125571779</v>
      </c>
      <c r="D312" s="9">
        <f t="shared" si="62"/>
        <v>114.36384829631783</v>
      </c>
      <c r="G312" s="8">
        <f t="shared" si="67"/>
        <v>121.10165010749691</v>
      </c>
      <c r="H312" s="8">
        <f t="shared" si="63"/>
        <v>120.010428222319</v>
      </c>
      <c r="I312" s="8">
        <f t="shared" si="64"/>
        <v>-0.21878570059548993</v>
      </c>
      <c r="K312" s="8">
        <f t="shared" si="71"/>
        <v>108.8536943499235</v>
      </c>
      <c r="L312" s="8">
        <f t="shared" si="72"/>
        <v>90.13070799064411</v>
      </c>
      <c r="M312" s="8">
        <f t="shared" si="73"/>
        <v>0.14045462962556512</v>
      </c>
      <c r="N312" s="10">
        <f t="shared" si="70"/>
        <v>1.3234356279633261</v>
      </c>
      <c r="P312" s="8">
        <f t="shared" si="65"/>
        <v>111.29838528466414</v>
      </c>
      <c r="Q312" s="10">
        <f t="shared" si="68"/>
        <v>-0.9946930507660227</v>
      </c>
      <c r="R312" s="10">
        <f t="shared" si="69"/>
        <v>0.9946930507660227</v>
      </c>
      <c r="S312" s="10">
        <f t="shared" si="66"/>
        <v>1</v>
      </c>
      <c r="T312" s="8">
        <f t="shared" si="60"/>
        <v>-1.1089540289463429</v>
      </c>
      <c r="U312" s="8">
        <f t="shared" si="61"/>
        <v>1.1089540289463429</v>
      </c>
    </row>
    <row r="313" spans="1:21" ht="13.5">
      <c r="A313">
        <v>309</v>
      </c>
      <c r="B313" s="8">
        <f t="shared" si="59"/>
        <v>109.034732861516</v>
      </c>
      <c r="D313" s="9">
        <f t="shared" si="62"/>
        <v>113.52896488819783</v>
      </c>
      <c r="G313" s="8">
        <f t="shared" si="67"/>
        <v>119.79164252172352</v>
      </c>
      <c r="H313" s="8">
        <f t="shared" si="63"/>
        <v>118.71595155570276</v>
      </c>
      <c r="I313" s="8">
        <f t="shared" si="64"/>
        <v>-0.32635479719756577</v>
      </c>
      <c r="K313" s="8">
        <f t="shared" si="71"/>
        <v>107.78880823846552</v>
      </c>
      <c r="L313" s="8">
        <f t="shared" si="72"/>
        <v>90.37550653695087</v>
      </c>
      <c r="M313" s="8">
        <f t="shared" si="73"/>
        <v>0.150889021293684</v>
      </c>
      <c r="N313" s="10">
        <f t="shared" si="70"/>
        <v>1.3082779696889308</v>
      </c>
      <c r="P313" s="8">
        <f t="shared" si="65"/>
        <v>110.18943125571779</v>
      </c>
      <c r="Q313" s="10">
        <f t="shared" si="68"/>
        <v>-1.0516869095327963</v>
      </c>
      <c r="R313" s="10">
        <f t="shared" si="69"/>
        <v>1.0516869095327963</v>
      </c>
      <c r="S313" s="10">
        <f t="shared" si="66"/>
        <v>1</v>
      </c>
      <c r="T313" s="8">
        <f t="shared" si="60"/>
        <v>-1.1546983942017874</v>
      </c>
      <c r="U313" s="8">
        <f t="shared" si="61"/>
        <v>1.1546983942017874</v>
      </c>
    </row>
    <row r="314" spans="1:21" ht="13.5">
      <c r="A314">
        <v>310</v>
      </c>
      <c r="B314" s="8">
        <f t="shared" si="59"/>
        <v>107.84040286651339</v>
      </c>
      <c r="D314" s="9">
        <f t="shared" si="62"/>
        <v>112.63011848286148</v>
      </c>
      <c r="G314" s="8">
        <f t="shared" si="67"/>
        <v>118.38959675850519</v>
      </c>
      <c r="H314" s="8">
        <f t="shared" si="63"/>
        <v>117.33467736930601</v>
      </c>
      <c r="I314" s="8">
        <f t="shared" si="64"/>
        <v>-0.43184673611748436</v>
      </c>
      <c r="K314" s="8">
        <f t="shared" si="71"/>
        <v>106.6831144199026</v>
      </c>
      <c r="L314" s="8">
        <f t="shared" si="72"/>
        <v>90.62459774540653</v>
      </c>
      <c r="M314" s="8">
        <f t="shared" si="73"/>
        <v>0.1607092400098823</v>
      </c>
      <c r="N314" s="10">
        <f t="shared" si="70"/>
        <v>1.2926973626392992</v>
      </c>
      <c r="P314" s="8">
        <f t="shared" si="65"/>
        <v>109.034732861516</v>
      </c>
      <c r="Q314" s="10">
        <f t="shared" si="68"/>
        <v>-1.1030698654434787</v>
      </c>
      <c r="R314" s="10">
        <f t="shared" si="69"/>
        <v>1.1030698654434787</v>
      </c>
      <c r="S314" s="10">
        <f t="shared" si="66"/>
        <v>1</v>
      </c>
      <c r="T314" s="8">
        <f t="shared" si="60"/>
        <v>-1.1943299950026187</v>
      </c>
      <c r="U314" s="8">
        <f t="shared" si="61"/>
        <v>1.1943299950026187</v>
      </c>
    </row>
    <row r="315" spans="1:21" ht="13.5">
      <c r="A315">
        <v>311</v>
      </c>
      <c r="B315" s="8">
        <f t="shared" si="59"/>
        <v>106.61274711634002</v>
      </c>
      <c r="D315" s="9">
        <f t="shared" si="62"/>
        <v>111.67217535959186</v>
      </c>
      <c r="G315" s="8">
        <f t="shared" si="67"/>
        <v>116.90283063318853</v>
      </c>
      <c r="H315" s="8">
        <f t="shared" si="63"/>
        <v>115.87382228150369</v>
      </c>
      <c r="I315" s="8">
        <f t="shared" si="64"/>
        <v>-0.5347475712859675</v>
      </c>
      <c r="K315" s="8">
        <f t="shared" si="71"/>
        <v>105.54279998244796</v>
      </c>
      <c r="L315" s="8">
        <f t="shared" si="72"/>
        <v>90.87734119241557</v>
      </c>
      <c r="M315" s="8">
        <f t="shared" si="73"/>
        <v>0.1699126607097979</v>
      </c>
      <c r="N315" s="10">
        <f t="shared" si="70"/>
        <v>1.2767758970632703</v>
      </c>
      <c r="P315" s="8">
        <f t="shared" si="65"/>
        <v>107.84040286651339</v>
      </c>
      <c r="Q315" s="10">
        <f t="shared" si="68"/>
        <v>-1.1485915859018916</v>
      </c>
      <c r="R315" s="10">
        <f t="shared" si="69"/>
        <v>1.1485915859018916</v>
      </c>
      <c r="S315" s="10">
        <f t="shared" si="66"/>
        <v>1</v>
      </c>
      <c r="T315" s="8">
        <f t="shared" si="60"/>
        <v>-1.2276557501733691</v>
      </c>
      <c r="U315" s="8">
        <f t="shared" si="61"/>
        <v>1.2276557501733691</v>
      </c>
    </row>
    <row r="316" spans="1:21" ht="13.5">
      <c r="A316">
        <v>312</v>
      </c>
      <c r="B316" s="8">
        <f t="shared" si="59"/>
        <v>105.35823381635522</v>
      </c>
      <c r="D316" s="9">
        <f t="shared" si="62"/>
        <v>110.6602897109415</v>
      </c>
      <c r="G316" s="8">
        <f t="shared" si="67"/>
        <v>115.33907471021773</v>
      </c>
      <c r="H316" s="8">
        <f t="shared" si="63"/>
        <v>114.34099062083148</v>
      </c>
      <c r="I316" s="8">
        <f t="shared" si="64"/>
        <v>-0.6345559802245924</v>
      </c>
      <c r="K316" s="8">
        <f t="shared" si="71"/>
        <v>104.37431263499741</v>
      </c>
      <c r="L316" s="8">
        <f t="shared" si="72"/>
        <v>91.13308275039805</v>
      </c>
      <c r="M316" s="8">
        <f t="shared" si="73"/>
        <v>0.1784955504370656</v>
      </c>
      <c r="N316" s="10">
        <f t="shared" si="70"/>
        <v>1.2605973238381605</v>
      </c>
      <c r="P316" s="8">
        <f t="shared" si="65"/>
        <v>106.61274711634002</v>
      </c>
      <c r="Q316" s="10">
        <f t="shared" si="68"/>
        <v>-1.1880302936617824</v>
      </c>
      <c r="R316" s="10">
        <f t="shared" si="69"/>
        <v>1.1880302936617824</v>
      </c>
      <c r="S316" s="10">
        <f t="shared" si="66"/>
        <v>1</v>
      </c>
      <c r="T316" s="8">
        <f t="shared" si="60"/>
        <v>-1.2545132999847937</v>
      </c>
      <c r="U316" s="8">
        <f t="shared" si="61"/>
        <v>1.2545132999847937</v>
      </c>
    </row>
    <row r="317" spans="1:21" ht="13.5">
      <c r="A317">
        <v>313</v>
      </c>
      <c r="B317" s="8">
        <f t="shared" si="59"/>
        <v>104.08346201920136</v>
      </c>
      <c r="D317" s="9">
        <f t="shared" si="62"/>
        <v>109.59987853202425</v>
      </c>
      <c r="G317" s="8">
        <f t="shared" si="67"/>
        <v>113.70643464060689</v>
      </c>
      <c r="H317" s="8">
        <f t="shared" si="63"/>
        <v>112.74413737846633</v>
      </c>
      <c r="I317" s="8">
        <f t="shared" si="64"/>
        <v>-0.7307857064386474</v>
      </c>
      <c r="K317" s="8">
        <f t="shared" si="71"/>
        <v>103.18432146393485</v>
      </c>
      <c r="L317" s="8">
        <f t="shared" si="72"/>
        <v>91.39114653567046</v>
      </c>
      <c r="M317" s="8">
        <f t="shared" si="73"/>
        <v>0.1864523739206003</v>
      </c>
      <c r="N317" s="10">
        <f t="shared" si="70"/>
        <v>1.2442466464439086</v>
      </c>
      <c r="P317" s="8">
        <f t="shared" si="65"/>
        <v>105.35823381635522</v>
      </c>
      <c r="Q317" s="10">
        <f t="shared" si="68"/>
        <v>-1.221193847303286</v>
      </c>
      <c r="R317" s="10">
        <f t="shared" si="69"/>
        <v>1.221193847303286</v>
      </c>
      <c r="S317" s="10">
        <f t="shared" si="66"/>
        <v>1</v>
      </c>
      <c r="T317" s="8">
        <f t="shared" si="60"/>
        <v>-1.2747717971538606</v>
      </c>
      <c r="U317" s="8">
        <f t="shared" si="61"/>
        <v>1.2747717971538606</v>
      </c>
    </row>
    <row r="318" spans="1:21" ht="13.5">
      <c r="A318">
        <v>314</v>
      </c>
      <c r="B318" s="8">
        <f t="shared" si="59"/>
        <v>102.79512947488259</v>
      </c>
      <c r="D318" s="9">
        <f t="shared" si="62"/>
        <v>108.49659522945969</v>
      </c>
      <c r="G318" s="8">
        <f t="shared" si="67"/>
        <v>112.01335167202768</v>
      </c>
      <c r="H318" s="8">
        <f t="shared" si="63"/>
        <v>111.09152945231317</v>
      </c>
      <c r="I318" s="8">
        <f t="shared" si="64"/>
        <v>-0.8229679284100994</v>
      </c>
      <c r="K318" s="8">
        <f t="shared" si="71"/>
        <v>101.97967580897479</v>
      </c>
      <c r="L318" s="8">
        <f t="shared" si="72"/>
        <v>91.65082652887253</v>
      </c>
      <c r="M318" s="8">
        <f t="shared" si="73"/>
        <v>0.19377513584874728</v>
      </c>
      <c r="N318" s="10">
        <f t="shared" si="70"/>
        <v>1.227809706834665</v>
      </c>
      <c r="P318" s="8">
        <f t="shared" si="65"/>
        <v>104.08346201920136</v>
      </c>
      <c r="Q318" s="10">
        <f t="shared" si="68"/>
        <v>-1.2479206773266838</v>
      </c>
      <c r="R318" s="10">
        <f t="shared" si="69"/>
        <v>1.2479206773266838</v>
      </c>
      <c r="S318" s="10">
        <f t="shared" si="66"/>
        <v>1</v>
      </c>
      <c r="T318" s="8">
        <f t="shared" si="60"/>
        <v>-1.2883325443187772</v>
      </c>
      <c r="U318" s="8">
        <f t="shared" si="61"/>
        <v>1.2883325443187772</v>
      </c>
    </row>
    <row r="319" spans="1:21" ht="13.5">
      <c r="A319">
        <v>315</v>
      </c>
      <c r="B319" s="8">
        <f t="shared" si="59"/>
        <v>101.50000000000001</v>
      </c>
      <c r="D319" s="9">
        <f t="shared" si="62"/>
        <v>107.35630207854427</v>
      </c>
      <c r="G319" s="8">
        <f t="shared" si="67"/>
        <v>110.26856152390307</v>
      </c>
      <c r="H319" s="8">
        <f t="shared" si="63"/>
        <v>109.39170537151277</v>
      </c>
      <c r="I319" s="8">
        <f t="shared" si="64"/>
        <v>-0.9106535436491292</v>
      </c>
      <c r="K319" s="8">
        <f t="shared" si="71"/>
        <v>100.76736258716623</v>
      </c>
      <c r="L319" s="8">
        <f t="shared" si="72"/>
        <v>91.91137803915322</v>
      </c>
      <c r="M319" s="8">
        <f t="shared" si="73"/>
        <v>0.20045277329194175</v>
      </c>
      <c r="N319" s="10">
        <f t="shared" si="70"/>
        <v>1.211372767225422</v>
      </c>
      <c r="P319" s="8">
        <f t="shared" si="65"/>
        <v>102.79512947488259</v>
      </c>
      <c r="Q319" s="10">
        <f t="shared" si="68"/>
        <v>-1.2680805733026745</v>
      </c>
      <c r="R319" s="10">
        <f t="shared" si="69"/>
        <v>1.2680805733026745</v>
      </c>
      <c r="S319" s="10">
        <f t="shared" si="66"/>
        <v>1</v>
      </c>
      <c r="T319" s="8">
        <f t="shared" si="60"/>
        <v>-1.2951294748825717</v>
      </c>
      <c r="U319" s="8">
        <f t="shared" si="61"/>
        <v>1.2951294748825717</v>
      </c>
    </row>
    <row r="320" spans="1:21" ht="13.5">
      <c r="A320">
        <v>316</v>
      </c>
      <c r="B320" s="8">
        <f t="shared" si="59"/>
        <v>100.20487052511754</v>
      </c>
      <c r="D320" s="9">
        <f t="shared" si="62"/>
        <v>106.18504166283543</v>
      </c>
      <c r="G320" s="8">
        <f t="shared" si="67"/>
        <v>108.48105182786364</v>
      </c>
      <c r="H320" s="8">
        <f t="shared" si="63"/>
        <v>107.65343369758904</v>
      </c>
      <c r="I320" s="8">
        <f t="shared" si="64"/>
        <v>-0.9934153566765896</v>
      </c>
      <c r="K320" s="8">
        <f t="shared" si="71"/>
        <v>99.55446238516274</v>
      </c>
      <c r="L320" s="8">
        <f t="shared" si="72"/>
        <v>92.17200921440848</v>
      </c>
      <c r="M320" s="8">
        <f t="shared" si="73"/>
        <v>0.20647061348827314</v>
      </c>
      <c r="N320" s="10">
        <f t="shared" si="70"/>
        <v>1.1950220898311696</v>
      </c>
      <c r="P320" s="8">
        <f t="shared" si="65"/>
        <v>101.50000000000001</v>
      </c>
      <c r="Q320" s="10">
        <f t="shared" si="68"/>
        <v>-1.281575318244495</v>
      </c>
      <c r="R320" s="10">
        <f t="shared" si="69"/>
        <v>1.281575318244495</v>
      </c>
      <c r="S320" s="10">
        <f t="shared" si="66"/>
        <v>1</v>
      </c>
      <c r="T320" s="8">
        <f t="shared" si="60"/>
        <v>-1.2951294748824722</v>
      </c>
      <c r="U320" s="8">
        <f t="shared" si="61"/>
        <v>1.2951294748824722</v>
      </c>
    </row>
    <row r="321" spans="1:21" ht="13.5">
      <c r="A321">
        <v>317</v>
      </c>
      <c r="B321" s="8">
        <f t="shared" si="59"/>
        <v>98.91653798079867</v>
      </c>
      <c r="D321" s="9">
        <f t="shared" si="62"/>
        <v>104.98900743529185</v>
      </c>
      <c r="G321" s="8">
        <f t="shared" si="67"/>
        <v>106.66001834091244</v>
      </c>
      <c r="H321" s="8">
        <f t="shared" si="63"/>
        <v>105.88567030490107</v>
      </c>
      <c r="I321" s="8">
        <f t="shared" si="64"/>
        <v>-1.0708501602777276</v>
      </c>
      <c r="K321" s="8">
        <f t="shared" si="71"/>
        <v>98.34810462813022</v>
      </c>
      <c r="L321" s="8">
        <f t="shared" si="72"/>
        <v>92.431872833488</v>
      </c>
      <c r="M321" s="8">
        <f t="shared" si="73"/>
        <v>0.2118099140473983</v>
      </c>
      <c r="N321" s="10">
        <f t="shared" si="70"/>
        <v>1.1788435166060596</v>
      </c>
      <c r="P321" s="8">
        <f t="shared" si="65"/>
        <v>100.20487052511754</v>
      </c>
      <c r="Q321" s="10">
        <f t="shared" si="68"/>
        <v>-1.2883391671113116</v>
      </c>
      <c r="R321" s="10">
        <f t="shared" si="69"/>
        <v>1.2883391671113116</v>
      </c>
      <c r="S321" s="10">
        <f t="shared" si="66"/>
        <v>1</v>
      </c>
      <c r="T321" s="8">
        <f t="shared" si="60"/>
        <v>-1.2883325443188767</v>
      </c>
      <c r="U321" s="8">
        <f t="shared" si="61"/>
        <v>1.2883325443188767</v>
      </c>
    </row>
    <row r="322" spans="1:21" ht="13.5">
      <c r="A322">
        <v>318</v>
      </c>
      <c r="B322" s="8">
        <f t="shared" si="59"/>
        <v>97.6417661836448</v>
      </c>
      <c r="D322" s="9">
        <f t="shared" si="62"/>
        <v>103.77451354439322</v>
      </c>
      <c r="G322" s="8">
        <f t="shared" si="67"/>
        <v>104.81482014462334</v>
      </c>
      <c r="H322" s="8">
        <f t="shared" si="63"/>
        <v>104.0975147485255</v>
      </c>
      <c r="I322" s="8">
        <f t="shared" si="64"/>
        <v>-1.142580699887512</v>
      </c>
      <c r="K322" s="8">
        <f t="shared" si="71"/>
        <v>97.15542212057514</v>
      </c>
      <c r="L322" s="8">
        <f t="shared" si="72"/>
        <v>92.69005865132104</v>
      </c>
      <c r="M322" s="8">
        <f t="shared" si="73"/>
        <v>0.21644750442596225</v>
      </c>
      <c r="N322" s="10">
        <f t="shared" si="70"/>
        <v>1.1629220510300304</v>
      </c>
      <c r="P322" s="8">
        <f t="shared" si="65"/>
        <v>98.91653798079867</v>
      </c>
      <c r="Q322" s="10">
        <f t="shared" si="68"/>
        <v>-1.2883391671113116</v>
      </c>
      <c r="R322" s="10">
        <f t="shared" si="69"/>
        <v>1.2883391671113116</v>
      </c>
      <c r="S322" s="10">
        <f t="shared" si="66"/>
        <v>1</v>
      </c>
      <c r="T322" s="8">
        <f t="shared" si="60"/>
        <v>-1.2747717971538606</v>
      </c>
      <c r="U322" s="8">
        <f t="shared" si="61"/>
        <v>1.2747717971538606</v>
      </c>
    </row>
    <row r="323" spans="1:21" ht="13.5">
      <c r="A323">
        <v>319</v>
      </c>
      <c r="B323" s="8">
        <f t="shared" si="59"/>
        <v>96.38725288366003</v>
      </c>
      <c r="D323" s="9">
        <f t="shared" si="62"/>
        <v>102.54796407224354</v>
      </c>
      <c r="G323" s="8">
        <f t="shared" si="67"/>
        <v>102.95493404863798</v>
      </c>
      <c r="H323" s="8">
        <f t="shared" si="63"/>
        <v>102.2981659321402</v>
      </c>
      <c r="I323" s="8">
        <f t="shared" si="64"/>
        <v>-1.2082575115372913</v>
      </c>
      <c r="K323" s="8">
        <f t="shared" si="71"/>
        <v>95.98350524137025</v>
      </c>
      <c r="L323" s="8">
        <f t="shared" si="72"/>
        <v>92.94558660266279</v>
      </c>
      <c r="M323" s="8">
        <f t="shared" si="73"/>
        <v>0.22035554911754077</v>
      </c>
      <c r="N323" s="10">
        <f t="shared" si="70"/>
        <v>1.1473414439803986</v>
      </c>
      <c r="P323" s="8">
        <f t="shared" si="65"/>
        <v>97.6417661836448</v>
      </c>
      <c r="Q323" s="10">
        <f t="shared" si="68"/>
        <v>-1.2815753182445122</v>
      </c>
      <c r="R323" s="10">
        <f t="shared" si="69"/>
        <v>1.2815753182445122</v>
      </c>
      <c r="S323" s="10">
        <f t="shared" si="66"/>
        <v>1</v>
      </c>
      <c r="T323" s="8">
        <f t="shared" si="60"/>
        <v>-1.2545132999847795</v>
      </c>
      <c r="U323" s="8">
        <f t="shared" si="61"/>
        <v>1.2545132999847795</v>
      </c>
    </row>
    <row r="324" spans="1:21" ht="13.5">
      <c r="A324">
        <v>320</v>
      </c>
      <c r="B324" s="8">
        <f t="shared" si="59"/>
        <v>95.15959713348664</v>
      </c>
      <c r="D324" s="9">
        <f t="shared" si="62"/>
        <v>101.31582183452684</v>
      </c>
      <c r="G324" s="8">
        <f t="shared" si="67"/>
        <v>101.0899084206029</v>
      </c>
      <c r="H324" s="8">
        <f t="shared" si="63"/>
        <v>100.49687729189127</v>
      </c>
      <c r="I324" s="8">
        <f t="shared" si="64"/>
        <v>-1.267560624408455</v>
      </c>
      <c r="K324" s="8">
        <f t="shared" si="71"/>
        <v>94.83935606381502</v>
      </c>
      <c r="L324" s="8">
        <f t="shared" si="72"/>
        <v>93.19740120233692</v>
      </c>
      <c r="M324" s="8">
        <f t="shared" si="73"/>
        <v>0.22350145417320008</v>
      </c>
      <c r="N324" s="10">
        <f t="shared" si="70"/>
        <v>1.1321837857060033</v>
      </c>
      <c r="P324" s="8">
        <f t="shared" si="65"/>
        <v>96.38725288366003</v>
      </c>
      <c r="Q324" s="10">
        <f t="shared" si="68"/>
        <v>-1.2680805733026745</v>
      </c>
      <c r="R324" s="10">
        <f t="shared" si="69"/>
        <v>1.2680805733026745</v>
      </c>
      <c r="S324" s="10">
        <f t="shared" si="66"/>
        <v>1</v>
      </c>
      <c r="T324" s="8">
        <f t="shared" si="60"/>
        <v>-1.2276557501733834</v>
      </c>
      <c r="U324" s="8">
        <f t="shared" si="61"/>
        <v>1.2276557501733834</v>
      </c>
    </row>
    <row r="325" spans="1:21" ht="13.5">
      <c r="A325">
        <v>321</v>
      </c>
      <c r="B325" s="8">
        <f aca="true" t="shared" si="74" ref="B325:B369">70+20*SIN(2*PI()*A325/90)+0.1*A325</f>
        <v>93.96526713848404</v>
      </c>
      <c r="D325" s="9">
        <f t="shared" si="62"/>
        <v>100.08457689431881</v>
      </c>
      <c r="G325" s="8">
        <f t="shared" si="67"/>
        <v>99.2293166674828</v>
      </c>
      <c r="H325" s="8">
        <f t="shared" si="63"/>
        <v>98.70291171458292</v>
      </c>
      <c r="I325" s="8">
        <f t="shared" si="64"/>
        <v>-1.3202011196984436</v>
      </c>
      <c r="K325" s="8">
        <f t="shared" si="71"/>
        <v>93.72984266314289</v>
      </c>
      <c r="L325" s="8">
        <f t="shared" si="72"/>
        <v>93.4443675065183</v>
      </c>
      <c r="M325" s="8">
        <f t="shared" si="73"/>
        <v>0.22584793917401855</v>
      </c>
      <c r="N325" s="10">
        <f t="shared" si="70"/>
        <v>1.1175291058917654</v>
      </c>
      <c r="P325" s="8">
        <f t="shared" si="65"/>
        <v>95.15959713348664</v>
      </c>
      <c r="Q325" s="10">
        <f t="shared" si="68"/>
        <v>-1.2479206773267009</v>
      </c>
      <c r="R325" s="10">
        <f t="shared" si="69"/>
        <v>1.2479206773267009</v>
      </c>
      <c r="S325" s="10">
        <f t="shared" si="66"/>
        <v>1</v>
      </c>
      <c r="T325" s="8">
        <f aca="true" t="shared" si="75" ref="T325:T369">B325-P325</f>
        <v>-1.1943299950026045</v>
      </c>
      <c r="U325" s="8">
        <f aca="true" t="shared" si="76" ref="U325:U369">ABS(T325)</f>
        <v>1.1943299950026045</v>
      </c>
    </row>
    <row r="326" spans="1:21" ht="13.5">
      <c r="A326">
        <v>322</v>
      </c>
      <c r="B326" s="8">
        <f t="shared" si="74"/>
        <v>92.81056874428224</v>
      </c>
      <c r="D326" s="9">
        <f aca="true" t="shared" si="77" ref="D326:D369">B325*$E$3+(1-$E$3)*D325</f>
        <v>98.86071494315186</v>
      </c>
      <c r="G326" s="8">
        <f t="shared" si="67"/>
        <v>97.38271059488449</v>
      </c>
      <c r="H326" s="8">
        <f aca="true" t="shared" si="78" ref="H326:H369">$H$2*B326+(1-$H$2)*(H325+I325)</f>
        <v>96.92549640982426</v>
      </c>
      <c r="I326" s="8">
        <f aca="true" t="shared" si="79" ref="I326:I369">$H$3*(H326-H325)+(1-$H$3)*I325</f>
        <v>-1.3659225382044655</v>
      </c>
      <c r="K326" s="8">
        <f t="shared" si="71"/>
        <v>92.6616538698363</v>
      </c>
      <c r="L326" s="8">
        <f t="shared" si="72"/>
        <v>93.68526901725065</v>
      </c>
      <c r="M326" s="8">
        <f t="shared" si="73"/>
        <v>0.22735329632985096</v>
      </c>
      <c r="N326" s="10">
        <f t="shared" si="70"/>
        <v>1.1034549837621066</v>
      </c>
      <c r="P326" s="8">
        <f aca="true" t="shared" si="80" ref="P326:P369">S325*B325+(1-S325)*P325</f>
        <v>93.96526713848404</v>
      </c>
      <c r="Q326" s="10">
        <f t="shared" si="68"/>
        <v>-1.221193847303286</v>
      </c>
      <c r="R326" s="10">
        <f t="shared" si="69"/>
        <v>1.221193847303286</v>
      </c>
      <c r="S326" s="10">
        <f aca="true" t="shared" si="81" ref="S326:S369">ABS(Q326/R326)</f>
        <v>1</v>
      </c>
      <c r="T326" s="8">
        <f t="shared" si="75"/>
        <v>-1.1546983942018016</v>
      </c>
      <c r="U326" s="8">
        <f t="shared" si="76"/>
        <v>1.1546983942018016</v>
      </c>
    </row>
    <row r="327" spans="1:21" ht="13.5">
      <c r="A327">
        <v>323</v>
      </c>
      <c r="B327" s="8">
        <f t="shared" si="74"/>
        <v>91.70161471533591</v>
      </c>
      <c r="D327" s="9">
        <f t="shared" si="77"/>
        <v>97.65068570337795</v>
      </c>
      <c r="G327" s="8">
        <f aca="true" t="shared" si="82" ref="G327:G369">H326+I326</f>
        <v>95.55957387161979</v>
      </c>
      <c r="H327" s="8">
        <f t="shared" si="78"/>
        <v>95.1737779559914</v>
      </c>
      <c r="I327" s="8">
        <f t="shared" si="79"/>
        <v>-1.4045021297673055</v>
      </c>
      <c r="K327" s="8">
        <f t="shared" si="71"/>
        <v>91.64125472859257</v>
      </c>
      <c r="L327" s="8">
        <f t="shared" si="72"/>
        <v>93.91880791705644</v>
      </c>
      <c r="M327" s="8">
        <f t="shared" si="73"/>
        <v>0.22797185667744524</v>
      </c>
      <c r="N327" s="10">
        <f t="shared" si="70"/>
        <v>1.0900361701227677</v>
      </c>
      <c r="P327" s="8">
        <f t="shared" si="80"/>
        <v>92.81056874428224</v>
      </c>
      <c r="Q327" s="10">
        <f t="shared" si="68"/>
        <v>-1.1880302936617795</v>
      </c>
      <c r="R327" s="10">
        <f t="shared" si="69"/>
        <v>1.1880302936617795</v>
      </c>
      <c r="S327" s="10">
        <f t="shared" si="81"/>
        <v>1</v>
      </c>
      <c r="T327" s="8">
        <f t="shared" si="75"/>
        <v>-1.1089540289463287</v>
      </c>
      <c r="U327" s="8">
        <f t="shared" si="76"/>
        <v>1.1089540289463287</v>
      </c>
    </row>
    <row r="328" spans="1:21" ht="13.5">
      <c r="A328">
        <v>324</v>
      </c>
      <c r="B328" s="8">
        <f t="shared" si="74"/>
        <v>90.64429495415055</v>
      </c>
      <c r="D328" s="9">
        <f t="shared" si="77"/>
        <v>96.46087150576955</v>
      </c>
      <c r="G328" s="8">
        <f t="shared" si="82"/>
        <v>93.76927582622409</v>
      </c>
      <c r="H328" s="8">
        <f t="shared" si="78"/>
        <v>93.45677773901674</v>
      </c>
      <c r="I328" s="8">
        <f t="shared" si="79"/>
        <v>-1.4357519384880404</v>
      </c>
      <c r="K328" s="8">
        <f t="shared" si="71"/>
        <v>90.67484293064466</v>
      </c>
      <c r="L328" s="8">
        <f t="shared" si="72"/>
        <v>94.14360800797994</v>
      </c>
      <c r="M328" s="8">
        <f t="shared" si="73"/>
        <v>0.22765468010205017</v>
      </c>
      <c r="N328" s="10">
        <f t="shared" si="70"/>
        <v>1.0773442231823953</v>
      </c>
      <c r="P328" s="8">
        <f t="shared" si="80"/>
        <v>91.70161471533591</v>
      </c>
      <c r="Q328" s="10">
        <f t="shared" si="68"/>
        <v>-1.1485915859018945</v>
      </c>
      <c r="R328" s="10">
        <f t="shared" si="69"/>
        <v>1.1485915859018945</v>
      </c>
      <c r="S328" s="10">
        <f t="shared" si="81"/>
        <v>1</v>
      </c>
      <c r="T328" s="8">
        <f t="shared" si="75"/>
        <v>-1.0573197611853544</v>
      </c>
      <c r="U328" s="8">
        <f t="shared" si="76"/>
        <v>1.0573197611853544</v>
      </c>
    </row>
    <row r="329" spans="1:21" ht="13.5">
      <c r="A329">
        <v>325</v>
      </c>
      <c r="B329" s="8">
        <f t="shared" si="74"/>
        <v>89.64424780626925</v>
      </c>
      <c r="D329" s="9">
        <f t="shared" si="77"/>
        <v>95.29755619544575</v>
      </c>
      <c r="G329" s="8">
        <f t="shared" si="82"/>
        <v>92.0210258005287</v>
      </c>
      <c r="H329" s="8">
        <f t="shared" si="78"/>
        <v>91.78334800110277</v>
      </c>
      <c r="I329" s="8">
        <f t="shared" si="79"/>
        <v>-1.4595197184306343</v>
      </c>
      <c r="K329" s="8">
        <f t="shared" si="71"/>
        <v>89.7683065018106</v>
      </c>
      <c r="L329" s="8">
        <f t="shared" si="72"/>
        <v>94.358220695644</v>
      </c>
      <c r="M329" s="8">
        <f t="shared" si="73"/>
        <v>0.22635048085825096</v>
      </c>
      <c r="N329" s="10">
        <f t="shared" si="70"/>
        <v>1.0654471599281432</v>
      </c>
      <c r="P329" s="8">
        <f t="shared" si="80"/>
        <v>90.64429495415055</v>
      </c>
      <c r="Q329" s="10">
        <f aca="true" t="shared" si="83" ref="Q329:Q369">SUM(T325:T329)/5</f>
        <v>-1.1030698654434787</v>
      </c>
      <c r="R329" s="10">
        <f aca="true" t="shared" si="84" ref="R329:R369">SUM(U325:U329)/5</f>
        <v>1.1030698654434787</v>
      </c>
      <c r="S329" s="10">
        <f t="shared" si="81"/>
        <v>1</v>
      </c>
      <c r="T329" s="8">
        <f t="shared" si="75"/>
        <v>-1.000047147881304</v>
      </c>
      <c r="U329" s="8">
        <f t="shared" si="76"/>
        <v>1.000047147881304</v>
      </c>
    </row>
    <row r="330" spans="1:21" ht="13.5">
      <c r="A330">
        <v>326</v>
      </c>
      <c r="B330" s="8">
        <f t="shared" si="74"/>
        <v>88.70683259082008</v>
      </c>
      <c r="D330" s="9">
        <f t="shared" si="77"/>
        <v>94.16689451761046</v>
      </c>
      <c r="G330" s="8">
        <f t="shared" si="82"/>
        <v>90.32382828267214</v>
      </c>
      <c r="H330" s="8">
        <f t="shared" si="78"/>
        <v>90.16212871348694</v>
      </c>
      <c r="I330" s="8">
        <f t="shared" si="79"/>
        <v>-1.475689675349154</v>
      </c>
      <c r="K330" s="8">
        <f t="shared" si="71"/>
        <v>88.92718304996949</v>
      </c>
      <c r="L330" s="8">
        <f t="shared" si="72"/>
        <v>94.5611343004286</v>
      </c>
      <c r="M330" s="8">
        <f t="shared" si="73"/>
        <v>0.2240067932508871</v>
      </c>
      <c r="N330" s="10">
        <f t="shared" si="70"/>
        <v>1.0544091247537475</v>
      </c>
      <c r="P330" s="8">
        <f t="shared" si="80"/>
        <v>89.64424780626925</v>
      </c>
      <c r="Q330" s="10">
        <f t="shared" si="83"/>
        <v>-1.0516869095327905</v>
      </c>
      <c r="R330" s="10">
        <f t="shared" si="84"/>
        <v>1.0516869095327905</v>
      </c>
      <c r="S330" s="10">
        <f t="shared" si="81"/>
        <v>1</v>
      </c>
      <c r="T330" s="8">
        <f t="shared" si="75"/>
        <v>-0.937415215449164</v>
      </c>
      <c r="U330" s="8">
        <f t="shared" si="76"/>
        <v>0.937415215449164</v>
      </c>
    </row>
    <row r="331" spans="1:21" ht="13.5">
      <c r="A331">
        <v>327</v>
      </c>
      <c r="B331" s="8">
        <f t="shared" si="74"/>
        <v>87.83710349045211</v>
      </c>
      <c r="D331" s="9">
        <f t="shared" si="77"/>
        <v>93.07488213225238</v>
      </c>
      <c r="G331" s="8">
        <f t="shared" si="82"/>
        <v>88.68643903813778</v>
      </c>
      <c r="H331" s="8">
        <f t="shared" si="78"/>
        <v>88.60150548336921</v>
      </c>
      <c r="I331" s="8">
        <f t="shared" si="79"/>
        <v>-1.4841830308260113</v>
      </c>
      <c r="K331" s="8">
        <f t="shared" si="71"/>
        <v>88.15662090282167</v>
      </c>
      <c r="L331" s="8">
        <f t="shared" si="72"/>
        <v>94.75078689236918</v>
      </c>
      <c r="M331" s="8">
        <f t="shared" si="73"/>
        <v>0.22057137311985558</v>
      </c>
      <c r="N331" s="10">
        <f t="shared" si="70"/>
        <v>1.04429007695449</v>
      </c>
      <c r="P331" s="8">
        <f t="shared" si="80"/>
        <v>88.70683259082008</v>
      </c>
      <c r="Q331" s="10">
        <f t="shared" si="83"/>
        <v>-0.9946930507660255</v>
      </c>
      <c r="R331" s="10">
        <f t="shared" si="84"/>
        <v>0.9946930507660255</v>
      </c>
      <c r="S331" s="10">
        <f t="shared" si="81"/>
        <v>1</v>
      </c>
      <c r="T331" s="8">
        <f t="shared" si="75"/>
        <v>-0.8697291003679766</v>
      </c>
      <c r="U331" s="8">
        <f t="shared" si="76"/>
        <v>0.8697291003679766</v>
      </c>
    </row>
    <row r="332" spans="1:21" ht="13.5">
      <c r="A332">
        <v>328</v>
      </c>
      <c r="B332" s="8">
        <f t="shared" si="74"/>
        <v>87.03978492786561</v>
      </c>
      <c r="D332" s="9">
        <f t="shared" si="77"/>
        <v>92.02732640389235</v>
      </c>
      <c r="G332" s="8">
        <f t="shared" si="82"/>
        <v>87.11732245254319</v>
      </c>
      <c r="H332" s="8">
        <f t="shared" si="78"/>
        <v>87.10956870007544</v>
      </c>
      <c r="I332" s="8">
        <f t="shared" si="79"/>
        <v>-1.4849584060727867</v>
      </c>
      <c r="K332" s="8">
        <f t="shared" si="71"/>
        <v>87.4613424981706</v>
      </c>
      <c r="L332" s="8">
        <f t="shared" si="72"/>
        <v>94.92558273324197</v>
      </c>
      <c r="M332" s="8">
        <f t="shared" si="73"/>
        <v>0.215993819895149</v>
      </c>
      <c r="N332" s="10">
        <f t="shared" si="70"/>
        <v>1.0351454986115347</v>
      </c>
      <c r="P332" s="8">
        <f t="shared" si="80"/>
        <v>87.83710349045211</v>
      </c>
      <c r="Q332" s="10">
        <f t="shared" si="83"/>
        <v>-0.9323659574940593</v>
      </c>
      <c r="R332" s="10">
        <f t="shared" si="84"/>
        <v>0.9323659574940593</v>
      </c>
      <c r="S332" s="10">
        <f t="shared" si="81"/>
        <v>1</v>
      </c>
      <c r="T332" s="8">
        <f t="shared" si="75"/>
        <v>-0.7973185625864971</v>
      </c>
      <c r="U332" s="8">
        <f t="shared" si="76"/>
        <v>0.7973185625864971</v>
      </c>
    </row>
    <row r="333" spans="1:21" ht="13.5">
      <c r="A333">
        <v>329</v>
      </c>
      <c r="B333" s="8">
        <f t="shared" si="74"/>
        <v>86.31924854889917</v>
      </c>
      <c r="D333" s="9">
        <f t="shared" si="77"/>
        <v>91.029818108687</v>
      </c>
      <c r="G333" s="8">
        <f t="shared" si="82"/>
        <v>85.62461029400265</v>
      </c>
      <c r="H333" s="8">
        <f t="shared" si="78"/>
        <v>85.6940741194923</v>
      </c>
      <c r="I333" s="8">
        <f t="shared" si="79"/>
        <v>-1.4780120235238223</v>
      </c>
      <c r="K333" s="8">
        <f t="shared" si="71"/>
        <v>86.8456104221277</v>
      </c>
      <c r="L333" s="8">
        <f t="shared" si="72"/>
        <v>95.08391227026432</v>
      </c>
      <c r="M333" s="8">
        <f t="shared" si="73"/>
        <v>0.2102273916078695</v>
      </c>
      <c r="N333" s="10">
        <f t="shared" si="70"/>
        <v>1.0270261242888097</v>
      </c>
      <c r="P333" s="8">
        <f t="shared" si="80"/>
        <v>87.03978492786561</v>
      </c>
      <c r="Q333" s="10">
        <f t="shared" si="83"/>
        <v>-0.865009281050277</v>
      </c>
      <c r="R333" s="10">
        <f t="shared" si="84"/>
        <v>0.865009281050277</v>
      </c>
      <c r="S333" s="10">
        <f t="shared" si="81"/>
        <v>1</v>
      </c>
      <c r="T333" s="8">
        <f t="shared" si="75"/>
        <v>-0.7205363789664432</v>
      </c>
      <c r="U333" s="8">
        <f t="shared" si="76"/>
        <v>0.7205363789664432</v>
      </c>
    </row>
    <row r="334" spans="1:21" ht="13.5">
      <c r="A334">
        <v>330</v>
      </c>
      <c r="B334" s="8">
        <f t="shared" si="74"/>
        <v>85.67949192431125</v>
      </c>
      <c r="D334" s="9">
        <f t="shared" si="77"/>
        <v>90.08770419672943</v>
      </c>
      <c r="G334" s="8">
        <f t="shared" si="82"/>
        <v>84.21606209596848</v>
      </c>
      <c r="H334" s="8">
        <f t="shared" si="78"/>
        <v>84.36240507880277</v>
      </c>
      <c r="I334" s="8">
        <f t="shared" si="79"/>
        <v>-1.4633777252403934</v>
      </c>
      <c r="K334" s="8">
        <f t="shared" si="71"/>
        <v>86.31319652232835</v>
      </c>
      <c r="L334" s="8">
        <f t="shared" si="72"/>
        <v>95.22417546531716</v>
      </c>
      <c r="M334" s="8">
        <f t="shared" si="73"/>
        <v>0.20323097195236642</v>
      </c>
      <c r="N334" s="10">
        <f t="shared" si="70"/>
        <v>1.0199776938593086</v>
      </c>
      <c r="P334" s="8">
        <f t="shared" si="80"/>
        <v>86.31924854889917</v>
      </c>
      <c r="Q334" s="10">
        <f t="shared" si="83"/>
        <v>-0.7929511763915997</v>
      </c>
      <c r="R334" s="10">
        <f t="shared" si="84"/>
        <v>0.7929511763915997</v>
      </c>
      <c r="S334" s="10">
        <f t="shared" si="81"/>
        <v>1</v>
      </c>
      <c r="T334" s="8">
        <f t="shared" si="75"/>
        <v>-0.6397566245879176</v>
      </c>
      <c r="U334" s="8">
        <f t="shared" si="76"/>
        <v>0.6397566245879176</v>
      </c>
    </row>
    <row r="335" spans="1:21" ht="13.5">
      <c r="A335">
        <v>331</v>
      </c>
      <c r="B335" s="8">
        <f t="shared" si="74"/>
        <v>85.12411907401665</v>
      </c>
      <c r="D335" s="9">
        <f t="shared" si="77"/>
        <v>89.2060617422458</v>
      </c>
      <c r="G335" s="8">
        <f t="shared" si="82"/>
        <v>82.89902735356237</v>
      </c>
      <c r="H335" s="8">
        <f t="shared" si="78"/>
        <v>83.12153652560781</v>
      </c>
      <c r="I335" s="8">
        <f t="shared" si="79"/>
        <v>-1.44112680803585</v>
      </c>
      <c r="K335" s="8">
        <f t="shared" si="71"/>
        <v>85.86735454950067</v>
      </c>
      <c r="L335" s="8">
        <f t="shared" si="72"/>
        <v>95.34480806892604</v>
      </c>
      <c r="M335" s="8">
        <f t="shared" si="73"/>
        <v>0.19497113511801803</v>
      </c>
      <c r="N335" s="10">
        <f t="shared" si="70"/>
        <v>1.0140407296650298</v>
      </c>
      <c r="P335" s="8">
        <f t="shared" si="80"/>
        <v>85.67949192431125</v>
      </c>
      <c r="Q335" s="10">
        <f t="shared" si="83"/>
        <v>-0.7165427033606875</v>
      </c>
      <c r="R335" s="10">
        <f t="shared" si="84"/>
        <v>0.7165427033606875</v>
      </c>
      <c r="S335" s="10">
        <f t="shared" si="81"/>
        <v>1</v>
      </c>
      <c r="T335" s="8">
        <f t="shared" si="75"/>
        <v>-0.5553728502946029</v>
      </c>
      <c r="U335" s="8">
        <f t="shared" si="76"/>
        <v>0.5553728502946029</v>
      </c>
    </row>
    <row r="336" spans="1:21" ht="13.5">
      <c r="A336">
        <v>332</v>
      </c>
      <c r="B336" s="8">
        <f t="shared" si="74"/>
        <v>84.65632290866427</v>
      </c>
      <c r="D336" s="9">
        <f t="shared" si="77"/>
        <v>88.38967320859996</v>
      </c>
      <c r="G336" s="8">
        <f t="shared" si="82"/>
        <v>81.68040971757196</v>
      </c>
      <c r="H336" s="8">
        <f t="shared" si="78"/>
        <v>81.97800103668119</v>
      </c>
      <c r="I336" s="8">
        <f t="shared" si="79"/>
        <v>-1.4113676761249268</v>
      </c>
      <c r="K336" s="8">
        <f t="shared" si="71"/>
        <v>85.51079679709123</v>
      </c>
      <c r="L336" s="8">
        <f t="shared" si="72"/>
        <v>95.44431026948409</v>
      </c>
      <c r="M336" s="8">
        <f t="shared" si="73"/>
        <v>0.18542424166202118</v>
      </c>
      <c r="N336" s="10">
        <f t="shared" si="70"/>
        <v>1.009250339096195</v>
      </c>
      <c r="P336" s="8">
        <f t="shared" si="80"/>
        <v>85.12411907401665</v>
      </c>
      <c r="Q336" s="10">
        <f t="shared" si="83"/>
        <v>-0.6361561163575686</v>
      </c>
      <c r="R336" s="10">
        <f t="shared" si="84"/>
        <v>0.6361561163575686</v>
      </c>
      <c r="S336" s="10">
        <f t="shared" si="81"/>
        <v>1</v>
      </c>
      <c r="T336" s="8">
        <f t="shared" si="75"/>
        <v>-0.46779616535238233</v>
      </c>
      <c r="U336" s="8">
        <f t="shared" si="76"/>
        <v>0.46779616535238233</v>
      </c>
    </row>
    <row r="337" spans="1:21" ht="13.5">
      <c r="A337">
        <v>333</v>
      </c>
      <c r="B337" s="8">
        <f t="shared" si="74"/>
        <v>84.27886967409694</v>
      </c>
      <c r="D337" s="9">
        <f t="shared" si="77"/>
        <v>87.64300314861282</v>
      </c>
      <c r="G337" s="8">
        <f t="shared" si="82"/>
        <v>80.56663336055627</v>
      </c>
      <c r="H337" s="8">
        <f t="shared" si="78"/>
        <v>80.93785699191034</v>
      </c>
      <c r="I337" s="8">
        <f t="shared" si="79"/>
        <v>-1.3742453129895196</v>
      </c>
      <c r="K337" s="8">
        <f t="shared" si="71"/>
        <v>85.24567521048752</v>
      </c>
      <c r="L337" s="8">
        <f t="shared" si="72"/>
        <v>95.52127697762239</v>
      </c>
      <c r="M337" s="8">
        <f t="shared" si="73"/>
        <v>0.17457848830964912</v>
      </c>
      <c r="N337" s="10">
        <f t="shared" si="70"/>
        <v>1.005636043551579</v>
      </c>
      <c r="P337" s="8">
        <f t="shared" si="80"/>
        <v>84.65632290866427</v>
      </c>
      <c r="Q337" s="10">
        <f t="shared" si="83"/>
        <v>-0.5521830507537345</v>
      </c>
      <c r="R337" s="10">
        <f t="shared" si="84"/>
        <v>0.5521830507537345</v>
      </c>
      <c r="S337" s="10">
        <f t="shared" si="81"/>
        <v>1</v>
      </c>
      <c r="T337" s="8">
        <f t="shared" si="75"/>
        <v>-0.3774532345673265</v>
      </c>
      <c r="U337" s="8">
        <f t="shared" si="76"/>
        <v>0.3774532345673265</v>
      </c>
    </row>
    <row r="338" spans="1:21" ht="13.5">
      <c r="A338">
        <v>334</v>
      </c>
      <c r="B338" s="8">
        <f t="shared" si="74"/>
        <v>83.99408547448006</v>
      </c>
      <c r="D338" s="9">
        <f t="shared" si="77"/>
        <v>86.97017645370966</v>
      </c>
      <c r="G338" s="8">
        <f t="shared" si="82"/>
        <v>79.56361167892082</v>
      </c>
      <c r="H338" s="8">
        <f t="shared" si="78"/>
        <v>80.00665905847674</v>
      </c>
      <c r="I338" s="8">
        <f t="shared" si="79"/>
        <v>-1.329940575033927</v>
      </c>
      <c r="K338" s="8">
        <f t="shared" si="71"/>
        <v>85.07356742028831</v>
      </c>
      <c r="L338" s="8">
        <f t="shared" si="72"/>
        <v>95.57442885670828</v>
      </c>
      <c r="M338" s="8">
        <f t="shared" si="73"/>
        <v>0.16243582738727302</v>
      </c>
      <c r="N338" s="10">
        <f t="shared" si="70"/>
        <v>1.003221634613217</v>
      </c>
      <c r="P338" s="8">
        <f t="shared" si="80"/>
        <v>84.27886967409694</v>
      </c>
      <c r="Q338" s="10">
        <f t="shared" si="83"/>
        <v>-0.4650326148838218</v>
      </c>
      <c r="R338" s="10">
        <f t="shared" si="84"/>
        <v>0.4650326148838218</v>
      </c>
      <c r="S338" s="10">
        <f t="shared" si="81"/>
        <v>1</v>
      </c>
      <c r="T338" s="8">
        <f t="shared" si="75"/>
        <v>-0.2847841996168796</v>
      </c>
      <c r="U338" s="8">
        <f t="shared" si="76"/>
        <v>0.2847841996168796</v>
      </c>
    </row>
    <row r="339" spans="1:21" ht="13.5">
      <c r="A339">
        <v>335</v>
      </c>
      <c r="B339" s="8">
        <f t="shared" si="74"/>
        <v>83.80384493975585</v>
      </c>
      <c r="D339" s="9">
        <f t="shared" si="77"/>
        <v>86.37495825786374</v>
      </c>
      <c r="G339" s="8">
        <f t="shared" si="82"/>
        <v>78.67671848344281</v>
      </c>
      <c r="H339" s="8">
        <f t="shared" si="78"/>
        <v>79.18943112907412</v>
      </c>
      <c r="I339" s="8">
        <f t="shared" si="79"/>
        <v>-1.2786693104707962</v>
      </c>
      <c r="K339" s="8">
        <f t="shared" si="71"/>
        <v>84.99546811436457</v>
      </c>
      <c r="L339" s="8">
        <f t="shared" si="72"/>
        <v>95.60264309657698</v>
      </c>
      <c r="M339" s="8">
        <f t="shared" si="73"/>
        <v>0.149013668635416</v>
      </c>
      <c r="N339" s="10">
        <f t="shared" si="70"/>
        <v>1.002025058136212</v>
      </c>
      <c r="P339" s="8">
        <f t="shared" si="80"/>
        <v>83.99408547448006</v>
      </c>
      <c r="Q339" s="10">
        <f t="shared" si="83"/>
        <v>-0.37512939691108044</v>
      </c>
      <c r="R339" s="10">
        <f t="shared" si="84"/>
        <v>0.37512939691108044</v>
      </c>
      <c r="S339" s="10">
        <f t="shared" si="81"/>
        <v>1</v>
      </c>
      <c r="T339" s="8">
        <f t="shared" si="75"/>
        <v>-0.19024053472421087</v>
      </c>
      <c r="U339" s="8">
        <f t="shared" si="76"/>
        <v>0.19024053472421087</v>
      </c>
    </row>
    <row r="340" spans="1:21" ht="13.5">
      <c r="A340">
        <v>336</v>
      </c>
      <c r="B340" s="8">
        <f t="shared" si="74"/>
        <v>83.70956209263454</v>
      </c>
      <c r="D340" s="9">
        <f t="shared" si="77"/>
        <v>85.86073559424216</v>
      </c>
      <c r="G340" s="8">
        <f t="shared" si="82"/>
        <v>77.91076181860333</v>
      </c>
      <c r="H340" s="8">
        <f t="shared" si="78"/>
        <v>78.49064184600645</v>
      </c>
      <c r="I340" s="8">
        <f t="shared" si="79"/>
        <v>-1.2206813077304834</v>
      </c>
      <c r="K340" s="8">
        <f t="shared" si="71"/>
        <v>85.01178609861911</v>
      </c>
      <c r="L340" s="8">
        <f t="shared" si="72"/>
        <v>95.60498286059898</v>
      </c>
      <c r="M340" s="8">
        <f t="shared" si="73"/>
        <v>0.1343462781740741</v>
      </c>
      <c r="N340" s="10">
        <f t="shared" si="70"/>
        <v>1.0020583268183305</v>
      </c>
      <c r="P340" s="8">
        <f t="shared" si="80"/>
        <v>83.80384493975585</v>
      </c>
      <c r="Q340" s="10">
        <f t="shared" si="83"/>
        <v>-0.2829113962764211</v>
      </c>
      <c r="R340" s="10">
        <f t="shared" si="84"/>
        <v>0.2829113962764211</v>
      </c>
      <c r="S340" s="10">
        <f t="shared" si="81"/>
        <v>1</v>
      </c>
      <c r="T340" s="8">
        <f t="shared" si="75"/>
        <v>-0.09428284712130619</v>
      </c>
      <c r="U340" s="8">
        <f t="shared" si="76"/>
        <v>0.09428284712130619</v>
      </c>
    </row>
    <row r="341" spans="1:21" ht="13.5">
      <c r="A341">
        <v>337</v>
      </c>
      <c r="B341" s="8">
        <f t="shared" si="74"/>
        <v>83.71218345961809</v>
      </c>
      <c r="D341" s="9">
        <f t="shared" si="77"/>
        <v>85.43050089392064</v>
      </c>
      <c r="G341" s="8">
        <f t="shared" si="82"/>
        <v>77.26996053827597</v>
      </c>
      <c r="H341" s="8">
        <f t="shared" si="78"/>
        <v>77.91418283041018</v>
      </c>
      <c r="I341" s="8">
        <f t="shared" si="79"/>
        <v>-1.1562590785170623</v>
      </c>
      <c r="K341" s="8">
        <f t="shared" si="71"/>
        <v>85.12234730553081</v>
      </c>
      <c r="L341" s="8">
        <f t="shared" si="72"/>
        <v>95.58072432481175</v>
      </c>
      <c r="M341" s="8">
        <f t="shared" si="73"/>
        <v>0.11848579677794412</v>
      </c>
      <c r="N341" s="10">
        <f t="shared" si="70"/>
        <v>1.0033274616753483</v>
      </c>
      <c r="P341" s="8">
        <f t="shared" si="80"/>
        <v>83.70956209263454</v>
      </c>
      <c r="Q341" s="10">
        <f t="shared" si="83"/>
        <v>-0.1888278898092352</v>
      </c>
      <c r="R341" s="10">
        <f t="shared" si="84"/>
        <v>0.18987643660265405</v>
      </c>
      <c r="S341" s="10">
        <f t="shared" si="81"/>
        <v>0.9944777413554843</v>
      </c>
      <c r="T341" s="8">
        <f t="shared" si="75"/>
        <v>0.002621366983547091</v>
      </c>
      <c r="U341" s="8">
        <f t="shared" si="76"/>
        <v>0.002621366983547091</v>
      </c>
    </row>
    <row r="342" spans="1:21" ht="13.5">
      <c r="A342">
        <v>338</v>
      </c>
      <c r="B342" s="8">
        <f t="shared" si="74"/>
        <v>83.8121834596181</v>
      </c>
      <c r="D342" s="9">
        <f t="shared" si="77"/>
        <v>85.08683740706013</v>
      </c>
      <c r="G342" s="8">
        <f t="shared" si="82"/>
        <v>76.75792375189312</v>
      </c>
      <c r="H342" s="8">
        <f t="shared" si="78"/>
        <v>77.46334972266563</v>
      </c>
      <c r="I342" s="8">
        <f t="shared" si="79"/>
        <v>-1.085716481439812</v>
      </c>
      <c r="K342" s="8">
        <f t="shared" si="71"/>
        <v>85.32640389384582</v>
      </c>
      <c r="L342" s="8">
        <f t="shared" si="72"/>
        <v>95.52938027655621</v>
      </c>
      <c r="M342" s="8">
        <f t="shared" si="73"/>
        <v>0.10150281227459532</v>
      </c>
      <c r="N342" s="10">
        <f t="shared" si="70"/>
        <v>1.0058324627072648</v>
      </c>
      <c r="P342" s="8">
        <f t="shared" si="80"/>
        <v>83.7121689837516</v>
      </c>
      <c r="Q342" s="10">
        <f t="shared" si="83"/>
        <v>-0.0933343477224696</v>
      </c>
      <c r="R342" s="10">
        <f t="shared" si="84"/>
        <v>0.13438868486248906</v>
      </c>
      <c r="S342" s="10">
        <f t="shared" si="81"/>
        <v>0.6945104628263338</v>
      </c>
      <c r="T342" s="8">
        <f t="shared" si="75"/>
        <v>0.10001447586650158</v>
      </c>
      <c r="U342" s="8">
        <f t="shared" si="76"/>
        <v>0.10001447586650158</v>
      </c>
    </row>
    <row r="343" spans="1:21" ht="13.5">
      <c r="A343">
        <v>339</v>
      </c>
      <c r="B343" s="8">
        <f t="shared" si="74"/>
        <v>84.00956209263452</v>
      </c>
      <c r="D343" s="9">
        <f t="shared" si="77"/>
        <v>84.83190661757173</v>
      </c>
      <c r="G343" s="8">
        <f t="shared" si="82"/>
        <v>76.37763324122581</v>
      </c>
      <c r="H343" s="8">
        <f t="shared" si="78"/>
        <v>77.14082612636669</v>
      </c>
      <c r="I343" s="8">
        <f t="shared" si="79"/>
        <v>-1.0093971929257244</v>
      </c>
      <c r="K343" s="8">
        <f t="shared" si="71"/>
        <v>85.62264944537219</v>
      </c>
      <c r="L343" s="8">
        <f t="shared" si="72"/>
        <v>95.45071934823066</v>
      </c>
      <c r="M343" s="8">
        <f t="shared" si="73"/>
        <v>0.08348643821458106</v>
      </c>
      <c r="N343" s="10">
        <f t="shared" si="70"/>
        <v>1.009567308898305</v>
      </c>
      <c r="P343" s="8">
        <f t="shared" si="80"/>
        <v>83.78163008367497</v>
      </c>
      <c r="Q343" s="10">
        <f t="shared" si="83"/>
        <v>0.00920889399281748</v>
      </c>
      <c r="R343" s="10">
        <f t="shared" si="84"/>
        <v>0.12301824673102431</v>
      </c>
      <c r="S343" s="10">
        <f t="shared" si="81"/>
        <v>0.07485795186914385</v>
      </c>
      <c r="T343" s="8">
        <f t="shared" si="75"/>
        <v>0.2279320089595558</v>
      </c>
      <c r="U343" s="8">
        <f t="shared" si="76"/>
        <v>0.2279320089595558</v>
      </c>
    </row>
    <row r="344" spans="1:21" ht="13.5">
      <c r="A344">
        <v>340</v>
      </c>
      <c r="B344" s="8">
        <f t="shared" si="74"/>
        <v>84.30384493975583</v>
      </c>
      <c r="D344" s="9">
        <f t="shared" si="77"/>
        <v>84.6674377125843</v>
      </c>
      <c r="G344" s="8">
        <f t="shared" si="82"/>
        <v>76.13142893344097</v>
      </c>
      <c r="H344" s="8">
        <f t="shared" si="78"/>
        <v>76.94867053407246</v>
      </c>
      <c r="I344" s="8">
        <f t="shared" si="79"/>
        <v>-0.9276730328625747</v>
      </c>
      <c r="K344" s="8">
        <f t="shared" si="71"/>
        <v>86.00924011103407</v>
      </c>
      <c r="L344" s="8">
        <f t="shared" si="72"/>
        <v>95.34478012353998</v>
      </c>
      <c r="M344" s="8">
        <f t="shared" si="73"/>
        <v>0.06454387192405428</v>
      </c>
      <c r="N344" s="10">
        <f t="shared" si="70"/>
        <v>1.0145199875507023</v>
      </c>
      <c r="P344" s="8">
        <f t="shared" si="80"/>
        <v>83.79869260703109</v>
      </c>
      <c r="Q344" s="10">
        <f t="shared" si="83"/>
        <v>0.14828746748260926</v>
      </c>
      <c r="R344" s="10">
        <f t="shared" si="84"/>
        <v>0.18600060633113175</v>
      </c>
      <c r="S344" s="10">
        <f t="shared" si="81"/>
        <v>0.7972418499465382</v>
      </c>
      <c r="T344" s="8">
        <f t="shared" si="75"/>
        <v>0.505152332724748</v>
      </c>
      <c r="U344" s="8">
        <f t="shared" si="76"/>
        <v>0.505152332724748</v>
      </c>
    </row>
    <row r="345" spans="1:21" ht="13.5">
      <c r="A345">
        <v>341</v>
      </c>
      <c r="B345" s="8">
        <f t="shared" si="74"/>
        <v>84.69408547448006</v>
      </c>
      <c r="D345" s="9">
        <f t="shared" si="77"/>
        <v>84.59471915801862</v>
      </c>
      <c r="G345" s="8">
        <f t="shared" si="82"/>
        <v>76.02099750120989</v>
      </c>
      <c r="H345" s="8">
        <f t="shared" si="78"/>
        <v>76.88830629853692</v>
      </c>
      <c r="I345" s="8">
        <f t="shared" si="79"/>
        <v>-0.8409421531298718</v>
      </c>
      <c r="K345" s="8">
        <f t="shared" si="71"/>
        <v>86.48382139522313</v>
      </c>
      <c r="L345" s="8">
        <f t="shared" si="72"/>
        <v>95.21187955837314</v>
      </c>
      <c r="M345" s="8">
        <f t="shared" si="73"/>
        <v>0.04479942821496532</v>
      </c>
      <c r="N345" s="10">
        <f t="shared" si="70"/>
        <v>1.0206725528093537</v>
      </c>
      <c r="P345" s="8">
        <f t="shared" si="80"/>
        <v>84.20142118727738</v>
      </c>
      <c r="Q345" s="10">
        <f t="shared" si="83"/>
        <v>0.2656768943474077</v>
      </c>
      <c r="R345" s="10">
        <f t="shared" si="84"/>
        <v>0.2656768943474077</v>
      </c>
      <c r="S345" s="10">
        <f t="shared" si="81"/>
        <v>1</v>
      </c>
      <c r="T345" s="8">
        <f t="shared" si="75"/>
        <v>0.49266428720268607</v>
      </c>
      <c r="U345" s="8">
        <f t="shared" si="76"/>
        <v>0.49266428720268607</v>
      </c>
    </row>
    <row r="346" spans="1:21" ht="13.5">
      <c r="A346">
        <v>342</v>
      </c>
      <c r="B346" s="8">
        <f t="shared" si="74"/>
        <v>85.17886967409693</v>
      </c>
      <c r="D346" s="9">
        <f t="shared" si="77"/>
        <v>84.6145924213109</v>
      </c>
      <c r="G346" s="8">
        <f t="shared" si="82"/>
        <v>76.04736414540704</v>
      </c>
      <c r="H346" s="8">
        <f t="shared" si="78"/>
        <v>76.96051469827604</v>
      </c>
      <c r="I346" s="8">
        <f t="shared" si="79"/>
        <v>-0.7496270978429721</v>
      </c>
      <c r="K346" s="8">
        <f t="shared" si="71"/>
        <v>87.0435601034435</v>
      </c>
      <c r="L346" s="8">
        <f t="shared" si="72"/>
        <v>95.05261539196201</v>
      </c>
      <c r="M346" s="8">
        <f t="shared" si="73"/>
        <v>0.02439306875235538</v>
      </c>
      <c r="N346" s="10">
        <f t="shared" si="70"/>
        <v>1.0280012130922236</v>
      </c>
      <c r="P346" s="8">
        <f t="shared" si="80"/>
        <v>84.69408547448006</v>
      </c>
      <c r="Q346" s="10">
        <f t="shared" si="83"/>
        <v>0.3621094608740719</v>
      </c>
      <c r="R346" s="10">
        <f t="shared" si="84"/>
        <v>0.3621094608740719</v>
      </c>
      <c r="S346" s="10">
        <f t="shared" si="81"/>
        <v>1</v>
      </c>
      <c r="T346" s="8">
        <f t="shared" si="75"/>
        <v>0.48478419961686825</v>
      </c>
      <c r="U346" s="8">
        <f t="shared" si="76"/>
        <v>0.48478419961686825</v>
      </c>
    </row>
    <row r="347" spans="1:21" ht="13.5">
      <c r="A347">
        <v>343</v>
      </c>
      <c r="B347" s="8">
        <f t="shared" si="74"/>
        <v>85.75632290866426</v>
      </c>
      <c r="D347" s="9">
        <f t="shared" si="77"/>
        <v>84.72744787186811</v>
      </c>
      <c r="G347" s="8">
        <f t="shared" si="82"/>
        <v>76.21088760043307</v>
      </c>
      <c r="H347" s="8">
        <f t="shared" si="78"/>
        <v>77.16543113125618</v>
      </c>
      <c r="I347" s="8">
        <f t="shared" si="79"/>
        <v>-0.6541727447606608</v>
      </c>
      <c r="K347" s="8">
        <f t="shared" si="71"/>
        <v>87.68518082234057</v>
      </c>
      <c r="L347" s="8">
        <f t="shared" si="72"/>
        <v>94.86786246995719</v>
      </c>
      <c r="M347" s="8">
        <f t="shared" si="73"/>
        <v>0.003478469676637966</v>
      </c>
      <c r="N347" s="10">
        <f t="shared" si="70"/>
        <v>1.0364764470005379</v>
      </c>
      <c r="P347" s="8">
        <f t="shared" si="80"/>
        <v>85.17886967409693</v>
      </c>
      <c r="Q347" s="10">
        <f t="shared" si="83"/>
        <v>0.45759721261423747</v>
      </c>
      <c r="R347" s="10">
        <f t="shared" si="84"/>
        <v>0.45759721261423747</v>
      </c>
      <c r="S347" s="10">
        <f t="shared" si="81"/>
        <v>1</v>
      </c>
      <c r="T347" s="8">
        <f t="shared" si="75"/>
        <v>0.5774532345673293</v>
      </c>
      <c r="U347" s="8">
        <f t="shared" si="76"/>
        <v>0.5774532345673293</v>
      </c>
    </row>
    <row r="348" spans="1:21" ht="13.5">
      <c r="A348">
        <v>344</v>
      </c>
      <c r="B348" s="8">
        <f t="shared" si="74"/>
        <v>86.42411907401663</v>
      </c>
      <c r="D348" s="9">
        <f t="shared" si="77"/>
        <v>84.93322287922734</v>
      </c>
      <c r="G348" s="8">
        <f t="shared" si="82"/>
        <v>76.51125838649553</v>
      </c>
      <c r="H348" s="8">
        <f t="shared" si="78"/>
        <v>77.50254445524764</v>
      </c>
      <c r="I348" s="8">
        <f t="shared" si="79"/>
        <v>-0.5550441378854487</v>
      </c>
      <c r="K348" s="8">
        <f t="shared" si="71"/>
        <v>88.40500616242743</v>
      </c>
      <c r="L348" s="8">
        <f t="shared" si="72"/>
        <v>94.65876314287168</v>
      </c>
      <c r="M348" s="8">
        <f t="shared" si="73"/>
        <v>-0.017779309999576914</v>
      </c>
      <c r="N348" s="10">
        <f t="shared" si="70"/>
        <v>1.046063147144074</v>
      </c>
      <c r="P348" s="8">
        <f t="shared" si="80"/>
        <v>85.75632290866426</v>
      </c>
      <c r="Q348" s="10">
        <f t="shared" si="83"/>
        <v>0.5455700438928005</v>
      </c>
      <c r="R348" s="10">
        <f t="shared" si="84"/>
        <v>0.5455700438928005</v>
      </c>
      <c r="S348" s="10">
        <f t="shared" si="81"/>
        <v>1</v>
      </c>
      <c r="T348" s="8">
        <f t="shared" si="75"/>
        <v>0.667796165352371</v>
      </c>
      <c r="U348" s="8">
        <f t="shared" si="76"/>
        <v>0.667796165352371</v>
      </c>
    </row>
    <row r="349" spans="1:21" ht="13.5">
      <c r="A349">
        <v>345</v>
      </c>
      <c r="B349" s="8">
        <f t="shared" si="74"/>
        <v>87.17949192431124</v>
      </c>
      <c r="D349" s="9">
        <f t="shared" si="77"/>
        <v>85.23140211818522</v>
      </c>
      <c r="G349" s="8">
        <f t="shared" si="82"/>
        <v>76.9475003173622</v>
      </c>
      <c r="H349" s="8">
        <f t="shared" si="78"/>
        <v>77.9706994780571</v>
      </c>
      <c r="I349" s="8">
        <f t="shared" si="79"/>
        <v>-0.45272422181595834</v>
      </c>
      <c r="K349" s="8">
        <f t="shared" si="71"/>
        <v>89.19899988037852</v>
      </c>
      <c r="L349" s="8">
        <f t="shared" si="72"/>
        <v>94.42671212570404</v>
      </c>
      <c r="M349" s="8">
        <f t="shared" si="73"/>
        <v>-0.03920648071638269</v>
      </c>
      <c r="N349" s="10">
        <f t="shared" si="70"/>
        <v>1.056720791180834</v>
      </c>
      <c r="P349" s="8">
        <f t="shared" si="80"/>
        <v>86.42411907401663</v>
      </c>
      <c r="Q349" s="10">
        <f t="shared" si="83"/>
        <v>0.5956141474067721</v>
      </c>
      <c r="R349" s="10">
        <f t="shared" si="84"/>
        <v>0.5956141474067721</v>
      </c>
      <c r="S349" s="10">
        <f t="shared" si="81"/>
        <v>1</v>
      </c>
      <c r="T349" s="8">
        <f t="shared" si="75"/>
        <v>0.7553728502946058</v>
      </c>
      <c r="U349" s="8">
        <f t="shared" si="76"/>
        <v>0.7553728502946058</v>
      </c>
    </row>
    <row r="350" spans="1:21" ht="13.5">
      <c r="A350">
        <v>346</v>
      </c>
      <c r="B350" s="8">
        <f t="shared" si="74"/>
        <v>88.01924854889916</v>
      </c>
      <c r="D350" s="9">
        <f t="shared" si="77"/>
        <v>85.62102007941041</v>
      </c>
      <c r="G350" s="8">
        <f t="shared" si="82"/>
        <v>77.51797525624114</v>
      </c>
      <c r="H350" s="8">
        <f t="shared" si="78"/>
        <v>78.56810258550695</v>
      </c>
      <c r="I350" s="8">
        <f t="shared" si="79"/>
        <v>-0.34771148888937753</v>
      </c>
      <c r="K350" s="8">
        <f t="shared" si="71"/>
        <v>90.06281191639533</v>
      </c>
      <c r="L350" s="8">
        <f t="shared" si="72"/>
        <v>94.17333639490418</v>
      </c>
      <c r="M350" s="8">
        <f t="shared" si="73"/>
        <v>-0.060623405724730406</v>
      </c>
      <c r="N350" s="10">
        <f aca="true" t="shared" si="85" ref="N350:N369">(B261/$L$94+B351/AVERAGE($B$95:$B$184))/2</f>
        <v>1.0684036392378244</v>
      </c>
      <c r="P350" s="8">
        <f t="shared" si="80"/>
        <v>87.17949192431124</v>
      </c>
      <c r="Q350" s="10">
        <f t="shared" si="83"/>
        <v>0.6650326148838189</v>
      </c>
      <c r="R350" s="10">
        <f t="shared" si="84"/>
        <v>0.6650326148838189</v>
      </c>
      <c r="S350" s="10">
        <f t="shared" si="81"/>
        <v>1</v>
      </c>
      <c r="T350" s="8">
        <f t="shared" si="75"/>
        <v>0.8397566245879204</v>
      </c>
      <c r="U350" s="8">
        <f t="shared" si="76"/>
        <v>0.8397566245879204</v>
      </c>
    </row>
    <row r="351" spans="1:21" ht="13.5">
      <c r="A351">
        <v>347</v>
      </c>
      <c r="B351" s="8">
        <f t="shared" si="74"/>
        <v>88.93978492786555</v>
      </c>
      <c r="D351" s="9">
        <f t="shared" si="77"/>
        <v>86.10066577330817</v>
      </c>
      <c r="G351" s="8">
        <f t="shared" si="82"/>
        <v>78.22039109661758</v>
      </c>
      <c r="H351" s="8">
        <f t="shared" si="78"/>
        <v>79.29233047974238</v>
      </c>
      <c r="I351" s="8">
        <f t="shared" si="79"/>
        <v>-0.24051755057689717</v>
      </c>
      <c r="K351" s="8">
        <f aca="true" t="shared" si="86" ref="K351:K369">(L350+M350)*N261</f>
        <v>90.99182433764996</v>
      </c>
      <c r="L351" s="8">
        <f aca="true" t="shared" si="87" ref="L351:L369">$L$1*B351/N261+(1-$L$1)*(L350+M350)</f>
        <v>93.9004708482824</v>
      </c>
      <c r="M351" s="8">
        <f aca="true" t="shared" si="88" ref="M351:M369">$L$2*(L351-L350)+(1-$L$2)*M350</f>
        <v>-0.0818476198144361</v>
      </c>
      <c r="N351" s="10">
        <f t="shared" si="85"/>
        <v>1.0810609567511174</v>
      </c>
      <c r="P351" s="8">
        <f t="shared" si="80"/>
        <v>88.01924854889916</v>
      </c>
      <c r="Q351" s="10">
        <f t="shared" si="83"/>
        <v>0.7521830507537232</v>
      </c>
      <c r="R351" s="10">
        <f t="shared" si="84"/>
        <v>0.7521830507537232</v>
      </c>
      <c r="S351" s="10">
        <f t="shared" si="81"/>
        <v>1</v>
      </c>
      <c r="T351" s="8">
        <f t="shared" si="75"/>
        <v>0.9205363789663892</v>
      </c>
      <c r="U351" s="8">
        <f t="shared" si="76"/>
        <v>0.9205363789663892</v>
      </c>
    </row>
    <row r="352" spans="1:21" ht="13.5">
      <c r="A352">
        <v>348</v>
      </c>
      <c r="B352" s="8">
        <f t="shared" si="74"/>
        <v>89.93710349045209</v>
      </c>
      <c r="D352" s="9">
        <f t="shared" si="77"/>
        <v>86.66848960421964</v>
      </c>
      <c r="G352" s="8">
        <f t="shared" si="82"/>
        <v>79.05181292916548</v>
      </c>
      <c r="H352" s="8">
        <f t="shared" si="78"/>
        <v>80.14034198529413</v>
      </c>
      <c r="I352" s="8">
        <f t="shared" si="79"/>
        <v>-0.13166464496403213</v>
      </c>
      <c r="K352" s="8">
        <f t="shared" si="86"/>
        <v>91.98119717370395</v>
      </c>
      <c r="L352" s="8">
        <f t="shared" si="87"/>
        <v>93.61013055713369</v>
      </c>
      <c r="M352" s="8">
        <f t="shared" si="88"/>
        <v>-0.10269688694786341</v>
      </c>
      <c r="N352" s="10">
        <f t="shared" si="85"/>
        <v>1.0946372616395483</v>
      </c>
      <c r="P352" s="8">
        <f t="shared" si="80"/>
        <v>88.93978492786555</v>
      </c>
      <c r="Q352" s="10">
        <f t="shared" si="83"/>
        <v>0.8361561163575658</v>
      </c>
      <c r="R352" s="10">
        <f t="shared" si="84"/>
        <v>0.8361561163575658</v>
      </c>
      <c r="S352" s="10">
        <f t="shared" si="81"/>
        <v>1</v>
      </c>
      <c r="T352" s="8">
        <f t="shared" si="75"/>
        <v>0.9973185625865426</v>
      </c>
      <c r="U352" s="8">
        <f t="shared" si="76"/>
        <v>0.9973185625865426</v>
      </c>
    </row>
    <row r="353" spans="1:21" ht="13.5">
      <c r="A353">
        <v>349</v>
      </c>
      <c r="B353" s="8">
        <f t="shared" si="74"/>
        <v>91.00683259082007</v>
      </c>
      <c r="D353" s="9">
        <f t="shared" si="77"/>
        <v>87.32221238146613</v>
      </c>
      <c r="G353" s="8">
        <f t="shared" si="82"/>
        <v>80.0086773403301</v>
      </c>
      <c r="H353" s="8">
        <f t="shared" si="78"/>
        <v>81.10849286537909</v>
      </c>
      <c r="I353" s="8">
        <f t="shared" si="79"/>
        <v>-0.021683092459132636</v>
      </c>
      <c r="K353" s="8">
        <f t="shared" si="86"/>
        <v>93.02591316421439</v>
      </c>
      <c r="L353" s="8">
        <f t="shared" si="87"/>
        <v>93.30448049684996</v>
      </c>
      <c r="M353" s="8">
        <f t="shared" si="88"/>
        <v>-0.12299220428144954</v>
      </c>
      <c r="N353" s="10">
        <f t="shared" si="85"/>
        <v>1.1090725946078355</v>
      </c>
      <c r="P353" s="8">
        <f t="shared" si="80"/>
        <v>89.93710349045209</v>
      </c>
      <c r="Q353" s="10">
        <f t="shared" si="83"/>
        <v>0.9165427033606874</v>
      </c>
      <c r="R353" s="10">
        <f t="shared" si="84"/>
        <v>0.9165427033606874</v>
      </c>
      <c r="S353" s="10">
        <f t="shared" si="81"/>
        <v>1</v>
      </c>
      <c r="T353" s="8">
        <f t="shared" si="75"/>
        <v>1.0697291003679794</v>
      </c>
      <c r="U353" s="8">
        <f t="shared" si="76"/>
        <v>1.0697291003679794</v>
      </c>
    </row>
    <row r="354" spans="1:21" ht="13.5">
      <c r="A354">
        <v>350</v>
      </c>
      <c r="B354" s="8">
        <f t="shared" si="74"/>
        <v>92.14424780626916</v>
      </c>
      <c r="D354" s="9">
        <f t="shared" si="77"/>
        <v>88.05913642333692</v>
      </c>
      <c r="G354" s="8">
        <f t="shared" si="82"/>
        <v>81.08680977291996</v>
      </c>
      <c r="H354" s="8">
        <f t="shared" si="78"/>
        <v>82.19255357625488</v>
      </c>
      <c r="I354" s="8">
        <f t="shared" si="79"/>
        <v>0.08889128787435957</v>
      </c>
      <c r="K354" s="8">
        <f t="shared" si="86"/>
        <v>94.12082051105553</v>
      </c>
      <c r="L354" s="8">
        <f t="shared" si="87"/>
        <v>92.98580365515205</v>
      </c>
      <c r="M354" s="8">
        <f t="shared" si="88"/>
        <v>-0.14256066802309536</v>
      </c>
      <c r="N354" s="10">
        <f t="shared" si="85"/>
        <v>1.1243028112622433</v>
      </c>
      <c r="P354" s="8">
        <f t="shared" si="80"/>
        <v>91.00683259082007</v>
      </c>
      <c r="Q354" s="10">
        <f t="shared" si="83"/>
        <v>0.9929511763915855</v>
      </c>
      <c r="R354" s="10">
        <f t="shared" si="84"/>
        <v>0.9929511763915855</v>
      </c>
      <c r="S354" s="10">
        <f t="shared" si="81"/>
        <v>1</v>
      </c>
      <c r="T354" s="8">
        <f t="shared" si="75"/>
        <v>1.1374152154490957</v>
      </c>
      <c r="U354" s="8">
        <f t="shared" si="76"/>
        <v>1.1374152154490957</v>
      </c>
    </row>
    <row r="355" spans="1:21" ht="13.5">
      <c r="A355">
        <v>351</v>
      </c>
      <c r="B355" s="8">
        <f t="shared" si="74"/>
        <v>93.34429495415051</v>
      </c>
      <c r="D355" s="9">
        <f t="shared" si="77"/>
        <v>88.87615869992337</v>
      </c>
      <c r="G355" s="8">
        <f t="shared" si="82"/>
        <v>82.28144486412924</v>
      </c>
      <c r="H355" s="8">
        <f t="shared" si="78"/>
        <v>83.38772987313138</v>
      </c>
      <c r="I355" s="8">
        <f t="shared" si="79"/>
        <v>0.19951978877457327</v>
      </c>
      <c r="K355" s="8">
        <f t="shared" si="86"/>
        <v>95.2606728320588</v>
      </c>
      <c r="L355" s="8">
        <f t="shared" si="87"/>
        <v>92.65646839097693</v>
      </c>
      <c r="M355" s="8">
        <f t="shared" si="88"/>
        <v>-0.16123812763829867</v>
      </c>
      <c r="N355" s="10">
        <f t="shared" si="85"/>
        <v>1.140259894615618</v>
      </c>
      <c r="P355" s="8">
        <f t="shared" si="80"/>
        <v>92.14424780626916</v>
      </c>
      <c r="Q355" s="10">
        <f t="shared" si="83"/>
        <v>1.0650092810502714</v>
      </c>
      <c r="R355" s="10">
        <f t="shared" si="84"/>
        <v>1.0650092810502714</v>
      </c>
      <c r="S355" s="10">
        <f t="shared" si="81"/>
        <v>1</v>
      </c>
      <c r="T355" s="8">
        <f t="shared" si="75"/>
        <v>1.2000471478813495</v>
      </c>
      <c r="U355" s="8">
        <f t="shared" si="76"/>
        <v>1.2000471478813495</v>
      </c>
    </row>
    <row r="356" spans="1:21" ht="13.5">
      <c r="A356">
        <v>352</v>
      </c>
      <c r="B356" s="8">
        <f t="shared" si="74"/>
        <v>94.60161471533587</v>
      </c>
      <c r="D356" s="9">
        <f t="shared" si="77"/>
        <v>89.76978595076879</v>
      </c>
      <c r="G356" s="8">
        <f t="shared" si="82"/>
        <v>83.58724966190596</v>
      </c>
      <c r="H356" s="8">
        <f t="shared" si="78"/>
        <v>84.68868616724895</v>
      </c>
      <c r="I356" s="8">
        <f t="shared" si="79"/>
        <v>0.30966343930887286</v>
      </c>
      <c r="K356" s="8">
        <f t="shared" si="86"/>
        <v>96.44016564617232</v>
      </c>
      <c r="L356" s="8">
        <f t="shared" si="87"/>
        <v>92.31889585893444</v>
      </c>
      <c r="M356" s="8">
        <f t="shared" si="88"/>
        <v>-0.17887156807871743</v>
      </c>
      <c r="N356" s="10">
        <f t="shared" si="85"/>
        <v>1.1568722864593117</v>
      </c>
      <c r="P356" s="8">
        <f t="shared" si="80"/>
        <v>93.34429495415051</v>
      </c>
      <c r="Q356" s="10">
        <f t="shared" si="83"/>
        <v>1.132365957494065</v>
      </c>
      <c r="R356" s="10">
        <f t="shared" si="84"/>
        <v>1.132365957494065</v>
      </c>
      <c r="S356" s="10">
        <f t="shared" si="81"/>
        <v>1</v>
      </c>
      <c r="T356" s="8">
        <f t="shared" si="75"/>
        <v>1.2573197611853573</v>
      </c>
      <c r="U356" s="8">
        <f t="shared" si="76"/>
        <v>1.2573197611853573</v>
      </c>
    </row>
    <row r="357" spans="1:21" ht="13.5">
      <c r="A357">
        <v>353</v>
      </c>
      <c r="B357" s="8">
        <f t="shared" si="74"/>
        <v>95.91056874428214</v>
      </c>
      <c r="D357" s="9">
        <f t="shared" si="77"/>
        <v>90.73615170368221</v>
      </c>
      <c r="G357" s="8">
        <f t="shared" si="82"/>
        <v>84.99834960655782</v>
      </c>
      <c r="H357" s="8">
        <f t="shared" si="78"/>
        <v>86.08957152033027</v>
      </c>
      <c r="I357" s="8">
        <f t="shared" si="79"/>
        <v>0.41878563068611774</v>
      </c>
      <c r="K357" s="8">
        <f t="shared" si="86"/>
        <v>97.65396887308749</v>
      </c>
      <c r="L357" s="8">
        <f t="shared" si="87"/>
        <v>91.97552823189311</v>
      </c>
      <c r="M357" s="8">
        <f t="shared" si="88"/>
        <v>-0.19532117397497886</v>
      </c>
      <c r="N357" s="10">
        <f t="shared" si="85"/>
        <v>1.1740652359875852</v>
      </c>
      <c r="P357" s="8">
        <f t="shared" si="80"/>
        <v>94.60161471533587</v>
      </c>
      <c r="Q357" s="10">
        <f t="shared" si="83"/>
        <v>1.1946930507660114</v>
      </c>
      <c r="R357" s="10">
        <f t="shared" si="84"/>
        <v>1.1946930507660114</v>
      </c>
      <c r="S357" s="10">
        <f t="shared" si="81"/>
        <v>1</v>
      </c>
      <c r="T357" s="8">
        <f t="shared" si="75"/>
        <v>1.3089540289462747</v>
      </c>
      <c r="U357" s="8">
        <f t="shared" si="76"/>
        <v>1.3089540289462747</v>
      </c>
    </row>
    <row r="358" spans="1:21" ht="13.5">
      <c r="A358">
        <v>354</v>
      </c>
      <c r="B358" s="8">
        <f t="shared" si="74"/>
        <v>97.265267138484</v>
      </c>
      <c r="D358" s="9">
        <f t="shared" si="77"/>
        <v>91.7710351118022</v>
      </c>
      <c r="G358" s="8">
        <f t="shared" si="82"/>
        <v>86.50835715101638</v>
      </c>
      <c r="H358" s="8">
        <f t="shared" si="78"/>
        <v>87.58404814976315</v>
      </c>
      <c r="I358" s="8">
        <f t="shared" si="79"/>
        <v>0.5263547305607941</v>
      </c>
      <c r="K358" s="8">
        <f t="shared" si="86"/>
        <v>98.89675499676927</v>
      </c>
      <c r="L358" s="8">
        <f t="shared" si="87"/>
        <v>91.62879835552867</v>
      </c>
      <c r="M358" s="8">
        <f t="shared" si="88"/>
        <v>-0.2104620442139245</v>
      </c>
      <c r="N358" s="10">
        <f t="shared" si="85"/>
        <v>1.1917611639760155</v>
      </c>
      <c r="P358" s="8">
        <f t="shared" si="80"/>
        <v>95.91056874428214</v>
      </c>
      <c r="Q358" s="10">
        <f t="shared" si="83"/>
        <v>1.2516869095327876</v>
      </c>
      <c r="R358" s="10">
        <f t="shared" si="84"/>
        <v>1.2516869095327876</v>
      </c>
      <c r="S358" s="10">
        <f t="shared" si="81"/>
        <v>1</v>
      </c>
      <c r="T358" s="8">
        <f t="shared" si="75"/>
        <v>1.3546983942018613</v>
      </c>
      <c r="U358" s="8">
        <f t="shared" si="76"/>
        <v>1.3546983942018613</v>
      </c>
    </row>
    <row r="359" spans="1:21" ht="13.5">
      <c r="A359">
        <v>355</v>
      </c>
      <c r="B359" s="8">
        <f t="shared" si="74"/>
        <v>98.65959713348661</v>
      </c>
      <c r="D359" s="9">
        <f t="shared" si="77"/>
        <v>92.86988151713857</v>
      </c>
      <c r="G359" s="8">
        <f t="shared" si="82"/>
        <v>88.11040288032395</v>
      </c>
      <c r="H359" s="8">
        <f t="shared" si="78"/>
        <v>89.16532230564022</v>
      </c>
      <c r="I359" s="8">
        <f t="shared" si="79"/>
        <v>0.6318466730924215</v>
      </c>
      <c r="K359" s="8">
        <f t="shared" si="86"/>
        <v>100.16322271419497</v>
      </c>
      <c r="L359" s="8">
        <f t="shared" si="87"/>
        <v>91.28110136090214</v>
      </c>
      <c r="M359" s="8">
        <f t="shared" si="88"/>
        <v>-0.2241855392551852</v>
      </c>
      <c r="N359" s="10">
        <f t="shared" si="85"/>
        <v>1.2098800407396828</v>
      </c>
      <c r="P359" s="8">
        <f t="shared" si="80"/>
        <v>97.265267138484</v>
      </c>
      <c r="Q359" s="10">
        <f t="shared" si="83"/>
        <v>1.30306986544349</v>
      </c>
      <c r="R359" s="10">
        <f t="shared" si="84"/>
        <v>1.30306986544349</v>
      </c>
      <c r="S359" s="10">
        <f t="shared" si="81"/>
        <v>1</v>
      </c>
      <c r="T359" s="8">
        <f t="shared" si="75"/>
        <v>1.3943299950026073</v>
      </c>
      <c r="U359" s="8">
        <f t="shared" si="76"/>
        <v>1.3943299950026073</v>
      </c>
    </row>
    <row r="360" spans="1:21" ht="13.5">
      <c r="A360">
        <v>356</v>
      </c>
      <c r="B360" s="8">
        <f t="shared" si="74"/>
        <v>100.08725288366006</v>
      </c>
      <c r="D360" s="9">
        <f t="shared" si="77"/>
        <v>94.02782464040817</v>
      </c>
      <c r="G360" s="8">
        <f t="shared" si="82"/>
        <v>89.79716897873264</v>
      </c>
      <c r="H360" s="8">
        <f t="shared" si="78"/>
        <v>90.82617736922539</v>
      </c>
      <c r="I360" s="8">
        <f t="shared" si="79"/>
        <v>0.7347475121416969</v>
      </c>
      <c r="K360" s="8">
        <f t="shared" si="86"/>
        <v>101.44811606056184</v>
      </c>
      <c r="L360" s="8">
        <f t="shared" si="87"/>
        <v>90.93476865070299</v>
      </c>
      <c r="M360" s="8">
        <f t="shared" si="88"/>
        <v>-0.23640025634958164</v>
      </c>
      <c r="N360" s="10">
        <f t="shared" si="85"/>
        <v>1.2283397760297465</v>
      </c>
      <c r="P360" s="8">
        <f t="shared" si="80"/>
        <v>98.65959713348661</v>
      </c>
      <c r="Q360" s="10">
        <f t="shared" si="83"/>
        <v>1.3485915859019086</v>
      </c>
      <c r="R360" s="10">
        <f t="shared" si="84"/>
        <v>1.3485915859019086</v>
      </c>
      <c r="S360" s="10">
        <f t="shared" si="81"/>
        <v>1</v>
      </c>
      <c r="T360" s="8">
        <f t="shared" si="75"/>
        <v>1.427655750173443</v>
      </c>
      <c r="U360" s="8">
        <f t="shared" si="76"/>
        <v>1.427655750173443</v>
      </c>
    </row>
    <row r="361" spans="1:21" ht="13.5">
      <c r="A361">
        <v>357</v>
      </c>
      <c r="B361" s="8">
        <f t="shared" si="74"/>
        <v>101.54176618364477</v>
      </c>
      <c r="D361" s="9">
        <f t="shared" si="77"/>
        <v>95.23971028905855</v>
      </c>
      <c r="G361" s="8">
        <f t="shared" si="82"/>
        <v>91.56092488136709</v>
      </c>
      <c r="H361" s="8">
        <f t="shared" si="78"/>
        <v>92.55900901159485</v>
      </c>
      <c r="I361" s="8">
        <f t="shared" si="79"/>
        <v>0.8345559251644734</v>
      </c>
      <c r="K361" s="8">
        <f t="shared" si="86"/>
        <v>102.74623916350639</v>
      </c>
      <c r="L361" s="8">
        <f t="shared" si="87"/>
        <v>90.59204456689469</v>
      </c>
      <c r="M361" s="8">
        <f t="shared" si="88"/>
        <v>-0.24703263909545414</v>
      </c>
      <c r="N361" s="10">
        <f t="shared" si="85"/>
        <v>1.2470566189688919</v>
      </c>
      <c r="P361" s="8">
        <f t="shared" si="80"/>
        <v>100.08725288366006</v>
      </c>
      <c r="Q361" s="10">
        <f t="shared" si="83"/>
        <v>1.3880302936617794</v>
      </c>
      <c r="R361" s="10">
        <f t="shared" si="84"/>
        <v>1.3880302936617794</v>
      </c>
      <c r="S361" s="10">
        <f t="shared" si="81"/>
        <v>1</v>
      </c>
      <c r="T361" s="8">
        <f t="shared" si="75"/>
        <v>1.4545132999847112</v>
      </c>
      <c r="U361" s="8">
        <f t="shared" si="76"/>
        <v>1.4545132999847112</v>
      </c>
    </row>
    <row r="362" spans="1:21" ht="13.5">
      <c r="A362">
        <v>358</v>
      </c>
      <c r="B362" s="8">
        <f t="shared" si="74"/>
        <v>103.01653798079872</v>
      </c>
      <c r="D362" s="9">
        <f t="shared" si="77"/>
        <v>96.50012146797579</v>
      </c>
      <c r="G362" s="8">
        <f t="shared" si="82"/>
        <v>93.39356493675933</v>
      </c>
      <c r="H362" s="8">
        <f t="shared" si="78"/>
        <v>94.35586224116327</v>
      </c>
      <c r="I362" s="8">
        <f t="shared" si="79"/>
        <v>0.9307856556048674</v>
      </c>
      <c r="K362" s="8">
        <f t="shared" si="86"/>
        <v>104.05246692561542</v>
      </c>
      <c r="L362" s="8">
        <f t="shared" si="87"/>
        <v>90.25506594608336</v>
      </c>
      <c r="M362" s="8">
        <f t="shared" si="88"/>
        <v>-0.25602723726704096</v>
      </c>
      <c r="N362" s="10">
        <f t="shared" si="85"/>
        <v>1.2659455660771792</v>
      </c>
      <c r="P362" s="8">
        <f t="shared" si="80"/>
        <v>101.54176618364477</v>
      </c>
      <c r="Q362" s="10">
        <f t="shared" si="83"/>
        <v>1.4211938473033143</v>
      </c>
      <c r="R362" s="10">
        <f t="shared" si="84"/>
        <v>1.4211938473033143</v>
      </c>
      <c r="S362" s="10">
        <f t="shared" si="81"/>
        <v>1</v>
      </c>
      <c r="T362" s="8">
        <f t="shared" si="75"/>
        <v>1.4747717971539487</v>
      </c>
      <c r="U362" s="8">
        <f t="shared" si="76"/>
        <v>1.4747717971539487</v>
      </c>
    </row>
    <row r="363" spans="1:21" ht="13.5">
      <c r="A363">
        <v>359</v>
      </c>
      <c r="B363" s="8">
        <f t="shared" si="74"/>
        <v>104.50487052511741</v>
      </c>
      <c r="D363" s="9">
        <f t="shared" si="77"/>
        <v>97.80340477054037</v>
      </c>
      <c r="G363" s="8">
        <f t="shared" si="82"/>
        <v>95.28664789676813</v>
      </c>
      <c r="H363" s="8">
        <f t="shared" si="78"/>
        <v>96.20847015960307</v>
      </c>
      <c r="I363" s="8">
        <f t="shared" si="79"/>
        <v>1.0229678818883607</v>
      </c>
      <c r="K363" s="8">
        <f t="shared" si="86"/>
        <v>105.36175206191872</v>
      </c>
      <c r="L363" s="8">
        <f t="shared" si="87"/>
        <v>89.9258446767409</v>
      </c>
      <c r="M363" s="8">
        <f t="shared" si="88"/>
        <v>-0.2633466404745838</v>
      </c>
      <c r="N363" s="10">
        <f t="shared" si="85"/>
        <v>1.284920775400458</v>
      </c>
      <c r="P363" s="8">
        <f t="shared" si="80"/>
        <v>103.01653798079872</v>
      </c>
      <c r="Q363" s="10">
        <f t="shared" si="83"/>
        <v>1.447920677326681</v>
      </c>
      <c r="R363" s="10">
        <f t="shared" si="84"/>
        <v>1.447920677326681</v>
      </c>
      <c r="S363" s="10">
        <f t="shared" si="81"/>
        <v>1</v>
      </c>
      <c r="T363" s="8">
        <f t="shared" si="75"/>
        <v>1.4883325443186948</v>
      </c>
      <c r="U363" s="8">
        <f t="shared" si="76"/>
        <v>1.4883325443186948</v>
      </c>
    </row>
    <row r="364" spans="1:21" ht="13.5">
      <c r="A364">
        <v>360</v>
      </c>
      <c r="B364" s="8">
        <f t="shared" si="74"/>
        <v>105.99999999999999</v>
      </c>
      <c r="D364" s="9">
        <f t="shared" si="77"/>
        <v>99.14369792145578</v>
      </c>
      <c r="G364" s="8">
        <f t="shared" si="82"/>
        <v>97.23143804149143</v>
      </c>
      <c r="H364" s="8">
        <f t="shared" si="78"/>
        <v>98.10829423734228</v>
      </c>
      <c r="I364" s="8">
        <f t="shared" si="79"/>
        <v>1.1106535014734458</v>
      </c>
      <c r="K364" s="8">
        <f t="shared" si="86"/>
        <v>106.6691290235285</v>
      </c>
      <c r="L364" s="8">
        <f t="shared" si="87"/>
        <v>89.60625329113026</v>
      </c>
      <c r="M364" s="8">
        <f t="shared" si="88"/>
        <v>-0.268971114988189</v>
      </c>
      <c r="N364" s="10">
        <f t="shared" si="85"/>
        <v>1.3038959847237361</v>
      </c>
      <c r="P364" s="8">
        <f t="shared" si="80"/>
        <v>104.50487052511741</v>
      </c>
      <c r="Q364" s="10">
        <f t="shared" si="83"/>
        <v>1.4680805733026745</v>
      </c>
      <c r="R364" s="10">
        <f t="shared" si="84"/>
        <v>1.4680805733026745</v>
      </c>
      <c r="S364" s="10">
        <f t="shared" si="81"/>
        <v>1</v>
      </c>
      <c r="T364" s="8">
        <f t="shared" si="75"/>
        <v>1.4951294748825745</v>
      </c>
      <c r="U364" s="8">
        <f t="shared" si="76"/>
        <v>1.4951294748825745</v>
      </c>
    </row>
    <row r="365" spans="1:21" ht="13.5">
      <c r="A365">
        <v>361</v>
      </c>
      <c r="B365" s="8">
        <f t="shared" si="74"/>
        <v>107.49512947488248</v>
      </c>
      <c r="D365" s="9">
        <f t="shared" si="77"/>
        <v>100.51495833716463</v>
      </c>
      <c r="G365" s="8">
        <f t="shared" si="82"/>
        <v>99.21894773881573</v>
      </c>
      <c r="H365" s="8">
        <f t="shared" si="78"/>
        <v>100.04656591242241</v>
      </c>
      <c r="I365" s="8">
        <f t="shared" si="79"/>
        <v>1.1934153188341143</v>
      </c>
      <c r="K365" s="8">
        <f t="shared" si="86"/>
        <v>107.96971541773985</v>
      </c>
      <c r="L365" s="8">
        <f t="shared" si="87"/>
        <v>89.2980135551868</v>
      </c>
      <c r="M365" s="8">
        <f t="shared" si="88"/>
        <v>-0.27289797708371605</v>
      </c>
      <c r="N365" s="10">
        <f t="shared" si="85"/>
        <v>1.3227849318320237</v>
      </c>
      <c r="P365" s="8">
        <f t="shared" si="80"/>
        <v>105.99999999999999</v>
      </c>
      <c r="Q365" s="10">
        <f t="shared" si="83"/>
        <v>1.4815753182444837</v>
      </c>
      <c r="R365" s="10">
        <f t="shared" si="84"/>
        <v>1.4815753182444837</v>
      </c>
      <c r="S365" s="10">
        <f t="shared" si="81"/>
        <v>1</v>
      </c>
      <c r="T365" s="8">
        <f t="shared" si="75"/>
        <v>1.4951294748824893</v>
      </c>
      <c r="U365" s="8">
        <f t="shared" si="76"/>
        <v>1.4951294748824893</v>
      </c>
    </row>
    <row r="366" spans="1:21" ht="13.5">
      <c r="A366">
        <v>362</v>
      </c>
      <c r="B366" s="8">
        <f t="shared" si="74"/>
        <v>108.98346201920126</v>
      </c>
      <c r="D366" s="9">
        <f t="shared" si="77"/>
        <v>101.91099256470821</v>
      </c>
      <c r="G366" s="8">
        <f t="shared" si="82"/>
        <v>101.23998123125652</v>
      </c>
      <c r="H366" s="8">
        <f t="shared" si="78"/>
        <v>102.01432931005101</v>
      </c>
      <c r="I366" s="8">
        <f t="shared" si="79"/>
        <v>1.270850126713563</v>
      </c>
      <c r="K366" s="8">
        <f t="shared" si="86"/>
        <v>109.25871158751629</v>
      </c>
      <c r="L366" s="8">
        <f t="shared" si="87"/>
        <v>89.00268796178213</v>
      </c>
      <c r="M366" s="8">
        <f t="shared" si="88"/>
        <v>-0.2751407387158114</v>
      </c>
      <c r="N366" s="10">
        <f t="shared" si="85"/>
        <v>1.341501774771169</v>
      </c>
      <c r="P366" s="8">
        <f t="shared" si="80"/>
        <v>107.49512947488248</v>
      </c>
      <c r="Q366" s="10">
        <f t="shared" si="83"/>
        <v>1.4883391671112975</v>
      </c>
      <c r="R366" s="10">
        <f t="shared" si="84"/>
        <v>1.4883391671112975</v>
      </c>
      <c r="S366" s="10">
        <f t="shared" si="81"/>
        <v>1</v>
      </c>
      <c r="T366" s="8">
        <f t="shared" si="75"/>
        <v>1.48833254431878</v>
      </c>
      <c r="U366" s="8">
        <f t="shared" si="76"/>
        <v>1.48833254431878</v>
      </c>
    </row>
    <row r="367" spans="1:21" ht="13.5">
      <c r="A367">
        <v>363</v>
      </c>
      <c r="B367" s="8">
        <f t="shared" si="74"/>
        <v>110.4582338163552</v>
      </c>
      <c r="D367" s="9">
        <f t="shared" si="77"/>
        <v>103.32548645560682</v>
      </c>
      <c r="G367" s="8">
        <f t="shared" si="82"/>
        <v>103.28517943676458</v>
      </c>
      <c r="H367" s="8">
        <f t="shared" si="78"/>
        <v>104.00248487472365</v>
      </c>
      <c r="I367" s="8">
        <f t="shared" si="79"/>
        <v>1.3425806705094705</v>
      </c>
      <c r="K367" s="8">
        <f t="shared" si="86"/>
        <v>110.53139903924826</v>
      </c>
      <c r="L367" s="8">
        <f t="shared" si="87"/>
        <v>88.72167398629763</v>
      </c>
      <c r="M367" s="8">
        <f t="shared" si="88"/>
        <v>-0.2757280623926801</v>
      </c>
      <c r="N367" s="10">
        <f t="shared" si="85"/>
        <v>1.3599615100612334</v>
      </c>
      <c r="P367" s="8">
        <f t="shared" si="80"/>
        <v>108.98346201920126</v>
      </c>
      <c r="Q367" s="10">
        <f t="shared" si="83"/>
        <v>1.4883391671112975</v>
      </c>
      <c r="R367" s="10">
        <f t="shared" si="84"/>
        <v>1.4883391671112975</v>
      </c>
      <c r="S367" s="10">
        <f t="shared" si="81"/>
        <v>1</v>
      </c>
      <c r="T367" s="8">
        <f t="shared" si="75"/>
        <v>1.4747717971539487</v>
      </c>
      <c r="U367" s="8">
        <f t="shared" si="76"/>
        <v>1.4747717971539487</v>
      </c>
    </row>
    <row r="368" spans="1:21" ht="13.5">
      <c r="A368">
        <v>364</v>
      </c>
      <c r="B368" s="8">
        <f t="shared" si="74"/>
        <v>111.91274711633997</v>
      </c>
      <c r="D368" s="9">
        <f t="shared" si="77"/>
        <v>104.75203592775651</v>
      </c>
      <c r="G368" s="8">
        <f t="shared" si="82"/>
        <v>105.34506554523313</v>
      </c>
      <c r="H368" s="8">
        <f t="shared" si="78"/>
        <v>106.00183370234382</v>
      </c>
      <c r="I368" s="8">
        <f t="shared" si="79"/>
        <v>1.4082574862205401</v>
      </c>
      <c r="K368" s="8">
        <f t="shared" si="86"/>
        <v>111.78313840785597</v>
      </c>
      <c r="L368" s="8">
        <f t="shared" si="87"/>
        <v>88.45620092746374</v>
      </c>
      <c r="M368" s="8">
        <f t="shared" si="88"/>
        <v>-0.27470256203680116</v>
      </c>
      <c r="N368" s="10">
        <f t="shared" si="85"/>
        <v>1.3780803868249007</v>
      </c>
      <c r="P368" s="8">
        <f t="shared" si="80"/>
        <v>110.4582338163552</v>
      </c>
      <c r="Q368" s="10">
        <f t="shared" si="83"/>
        <v>1.4815753182445122</v>
      </c>
      <c r="R368" s="10">
        <f t="shared" si="84"/>
        <v>1.4815753182445122</v>
      </c>
      <c r="S368" s="10">
        <f t="shared" si="81"/>
        <v>1</v>
      </c>
      <c r="T368" s="8">
        <f t="shared" si="75"/>
        <v>1.454513299984768</v>
      </c>
      <c r="U368" s="8">
        <f t="shared" si="76"/>
        <v>1.454513299984768</v>
      </c>
    </row>
    <row r="369" spans="1:21" ht="13.5">
      <c r="A369">
        <v>365</v>
      </c>
      <c r="B369" s="8">
        <f t="shared" si="74"/>
        <v>113.34040286651341</v>
      </c>
      <c r="D369" s="9">
        <f t="shared" si="77"/>
        <v>106.18417816547321</v>
      </c>
      <c r="G369" s="8">
        <f t="shared" si="82"/>
        <v>107.41009118856435</v>
      </c>
      <c r="H369" s="8">
        <f t="shared" si="78"/>
        <v>108.00312235635926</v>
      </c>
      <c r="I369" s="8">
        <f t="shared" si="79"/>
        <v>1.4675606030000303</v>
      </c>
      <c r="K369" s="8">
        <f t="shared" si="86"/>
        <v>113.00936762444876</v>
      </c>
      <c r="L369" s="8">
        <f t="shared" si="87"/>
        <v>88.207329129965</v>
      </c>
      <c r="M369" s="8">
        <f t="shared" si="88"/>
        <v>-0.2721194855829947</v>
      </c>
      <c r="N369" s="10">
        <f t="shared" si="85"/>
        <v>0.7091531379041984</v>
      </c>
      <c r="P369" s="8">
        <f t="shared" si="80"/>
        <v>111.91274711633997</v>
      </c>
      <c r="Q369" s="10">
        <f t="shared" si="83"/>
        <v>1.4680805733026858</v>
      </c>
      <c r="R369" s="10">
        <f t="shared" si="84"/>
        <v>1.4680805733026858</v>
      </c>
      <c r="S369" s="10">
        <f t="shared" si="81"/>
        <v>1</v>
      </c>
      <c r="T369" s="8">
        <f t="shared" si="75"/>
        <v>1.427655750173443</v>
      </c>
      <c r="U369" s="8">
        <f t="shared" si="76"/>
        <v>1.427655750173443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東京海洋大学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黒川久幸</dc:creator>
  <cp:keywords/>
  <dc:description/>
  <cp:lastModifiedBy> 黒川久幸</cp:lastModifiedBy>
  <dcterms:created xsi:type="dcterms:W3CDTF">2007-05-12T10:26:47Z</dcterms:created>
  <dcterms:modified xsi:type="dcterms:W3CDTF">2007-05-12T10:30:21Z</dcterms:modified>
  <cp:category/>
  <cp:version/>
  <cp:contentType/>
  <cp:contentStatus/>
</cp:coreProperties>
</file>