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99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<sst xmlns="http://schemas.openxmlformats.org/spreadsheetml/2006/main" count="16" uniqueCount="10">
  <si>
    <t>誕生日</t>
  </si>
  <si>
    <t>身体</t>
  </si>
  <si>
    <t>感情</t>
  </si>
  <si>
    <t>知性</t>
  </si>
  <si>
    <t>周期(日)</t>
  </si>
  <si>
    <t>今日</t>
  </si>
  <si>
    <t>経過日</t>
  </si>
  <si>
    <t>年</t>
  </si>
  <si>
    <t>月</t>
  </si>
  <si>
    <t>日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</si>
</sst>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_ "/>
    <numFmt numFmtId="179" formatCode="0.00000_ "/>
    <numFmt numFmtId="180" formatCode="0.0000_ "/>
  </numFmts>
  <fonts count="6">
    <font>
      <sz val="12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55"/>
      <name val="ＭＳ 明朝"/>
      <family val="1"/>
    </font>
    <font>
      <sz val="11"/>
      <color indexed="55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78" fontId="4" fillId="0" borderId="0" xfId="0" applyNumberFormat="1" applyFont="1" applyAlignment="1">
      <alignment vertical="center"/>
    </xf>
    <xf numFmtId="0" fontId="4" fillId="2" borderId="1" xfId="0" applyFont="1" applyFill="1" applyBorder="1" applyAlignment="1">
      <alignment vertical="center"/>
    </xf>
    <xf numFmtId="177" fontId="4" fillId="0" borderId="1" xfId="0" applyNumberFormat="1" applyFont="1" applyBorder="1" applyAlignment="1">
      <alignment vertical="center"/>
    </xf>
    <xf numFmtId="0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"/>
          <c:y val="0.028"/>
          <c:w val="0.782"/>
          <c:h val="0.88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Sheet1!$N$2</c:f>
              <c:strCache>
                <c:ptCount val="1"/>
                <c:pt idx="0">
                  <c:v>身体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3366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Sheet1!$M$3:$M$17</c:f>
              <c:numCache/>
            </c:numRef>
          </c:xVal>
          <c:yVal>
            <c:numRef>
              <c:f>Sheet1!$N$3:$N$17</c:f>
              <c:numCache/>
            </c:numRef>
          </c:yVal>
          <c:smooth val="0"/>
        </c:ser>
        <c:ser>
          <c:idx val="1"/>
          <c:order val="1"/>
          <c:tx>
            <c:strRef>
              <c:f>Sheet1!$O$2</c:f>
              <c:strCache>
                <c:ptCount val="1"/>
                <c:pt idx="0">
                  <c:v>感情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9966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Sheet1!$M$3:$M$17</c:f>
              <c:numCache/>
            </c:numRef>
          </c:xVal>
          <c:yVal>
            <c:numRef>
              <c:f>Sheet1!$O$3:$O$17</c:f>
              <c:numCache/>
            </c:numRef>
          </c:yVal>
          <c:smooth val="0"/>
        </c:ser>
        <c:ser>
          <c:idx val="2"/>
          <c:order val="2"/>
          <c:tx>
            <c:strRef>
              <c:f>Sheet1!$P$2</c:f>
              <c:strCache>
                <c:ptCount val="1"/>
                <c:pt idx="0">
                  <c:v>知性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99CC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Sheet1!$M$3:$M$17</c:f>
              <c:numCache/>
            </c:numRef>
          </c:xVal>
          <c:yVal>
            <c:numRef>
              <c:f>Sheet1!$P$3:$P$17</c:f>
              <c:numCache/>
            </c:numRef>
          </c:yVal>
          <c:smooth val="0"/>
        </c:ser>
        <c:axId val="40536551"/>
        <c:axId val="29284640"/>
      </c:scatterChart>
      <c:valAx>
        <c:axId val="40536551"/>
        <c:scaling>
          <c:orientation val="minMax"/>
          <c:max val="7"/>
          <c:min val="-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明朝"/>
                    <a:ea typeface="ＭＳ 明朝"/>
                    <a:cs typeface="ＭＳ 明朝"/>
                  </a:rPr>
                  <a:t>日</a:t>
                </a:r>
              </a:p>
            </c:rich>
          </c:tx>
          <c:layout>
            <c:manualLayout>
              <c:xMode val="factor"/>
              <c:yMode val="factor"/>
              <c:x val="0.093"/>
              <c:y val="0.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100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29284640"/>
        <c:crosses val="autoZero"/>
        <c:crossBetween val="midCat"/>
        <c:dispUnits/>
        <c:majorUnit val="1"/>
      </c:valAx>
      <c:valAx>
        <c:axId val="29284640"/>
        <c:scaling>
          <c:orientation val="minMax"/>
          <c:max val="1"/>
          <c:min val="-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明朝"/>
                    <a:ea typeface="ＭＳ 明朝"/>
                    <a:cs typeface="ＭＳ 明朝"/>
                  </a:rPr>
                  <a:t>状態</a:t>
                </a:r>
              </a:p>
            </c:rich>
          </c:tx>
          <c:layout>
            <c:manualLayout>
              <c:xMode val="factor"/>
              <c:yMode val="factor"/>
              <c:x val="0.14325"/>
              <c:y val="0.1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_ " sourceLinked="0"/>
        <c:majorTickMark val="in"/>
        <c:minorTickMark val="in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100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40536551"/>
        <c:crosses val="autoZero"/>
        <c:crossBetween val="midCat"/>
        <c:dispUnits/>
        <c:majorUnit val="0.5"/>
        <c:min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25"/>
          <c:y val="0.390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spPr>
    <a:ln w="3175">
      <a:solidFill>
        <a:srgbClr val="FF6600"/>
      </a:solidFill>
    </a:ln>
  </c:spPr>
  <c:txPr>
    <a:bodyPr vert="horz" rot="0"/>
    <a:lstStyle/>
    <a:p>
      <a:pPr>
        <a:defRPr lang="en-US" cap="none" sz="12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14</xdr:col>
      <xdr:colOff>142875</xdr:colOff>
      <xdr:row>25</xdr:row>
      <xdr:rowOff>171450</xdr:rowOff>
    </xdr:to>
    <xdr:graphicFrame>
      <xdr:nvGraphicFramePr>
        <xdr:cNvPr id="1" name="Chart 3"/>
        <xdr:cNvGraphicFramePr/>
      </xdr:nvGraphicFramePr>
      <xdr:xfrm>
        <a:off x="2457450" y="1085850"/>
        <a:ext cx="674370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tabSelected="1" workbookViewId="0" topLeftCell="A1">
      <selection activeCell="A1" sqref="A1"/>
    </sheetView>
  </sheetViews>
  <sheetFormatPr defaultColWidth="8.796875" defaultRowHeight="15"/>
  <cols>
    <col min="1" max="1" width="9" style="1" customWidth="1"/>
    <col min="2" max="2" width="10.09765625" style="1" customWidth="1"/>
    <col min="3" max="3" width="6.69921875" style="1" customWidth="1"/>
    <col min="4" max="4" width="7.5" style="1" customWidth="1"/>
    <col min="5" max="5" width="9.8984375" style="1" customWidth="1"/>
    <col min="6" max="6" width="4.19921875" style="0" customWidth="1"/>
    <col min="7" max="7" width="3.5" style="3" bestFit="1" customWidth="1"/>
    <col min="8" max="8" width="5.5" style="3" bestFit="1" customWidth="1"/>
    <col min="9" max="11" width="7.5" style="3" bestFit="1" customWidth="1"/>
    <col min="12" max="12" width="4.19921875" style="3" customWidth="1"/>
    <col min="13" max="13" width="3.5" style="3" bestFit="1" customWidth="1"/>
    <col min="14" max="16" width="8.5" style="3" bestFit="1" customWidth="1"/>
    <col min="17" max="17" width="9" style="3" customWidth="1"/>
  </cols>
  <sheetData>
    <row r="1" spans="1:16" ht="14.25">
      <c r="A1" s="4"/>
      <c r="B1" s="4"/>
      <c r="C1" s="4"/>
      <c r="D1" s="4"/>
      <c r="E1" s="4"/>
      <c r="F1" s="5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7" s="1" customFormat="1" ht="14.25">
      <c r="A2" s="7"/>
      <c r="B2" s="8" t="s">
        <v>7</v>
      </c>
      <c r="C2" s="8" t="s">
        <v>8</v>
      </c>
      <c r="D2" s="8" t="s">
        <v>9</v>
      </c>
      <c r="E2" s="22"/>
      <c r="F2" s="9"/>
      <c r="G2" s="12"/>
      <c r="H2" s="12"/>
      <c r="I2" s="13" t="s">
        <v>1</v>
      </c>
      <c r="J2" s="13" t="s">
        <v>2</v>
      </c>
      <c r="K2" s="13" t="s">
        <v>3</v>
      </c>
      <c r="L2" s="12"/>
      <c r="M2" s="14"/>
      <c r="N2" s="15" t="s">
        <v>1</v>
      </c>
      <c r="O2" s="15" t="s">
        <v>2</v>
      </c>
      <c r="P2" s="15" t="s">
        <v>3</v>
      </c>
      <c r="Q2" s="2"/>
    </row>
    <row r="3" spans="1:16" ht="14.25">
      <c r="A3" s="8" t="s">
        <v>0</v>
      </c>
      <c r="B3" s="20">
        <v>2001</v>
      </c>
      <c r="C3" s="21">
        <v>12</v>
      </c>
      <c r="D3" s="21">
        <v>5</v>
      </c>
      <c r="E3" s="23">
        <f>DATE(B3,C3,D3)</f>
        <v>37230</v>
      </c>
      <c r="F3" s="6"/>
      <c r="G3" s="16">
        <v>-7</v>
      </c>
      <c r="H3" s="16">
        <f>$E$5+G3</f>
        <v>1757</v>
      </c>
      <c r="I3" s="17">
        <f>$H3/$B$8*2*PI()</f>
        <v>479.98072107454493</v>
      </c>
      <c r="J3" s="17">
        <f>$H3/$B$9*2*PI()</f>
        <v>394.26987802551906</v>
      </c>
      <c r="K3" s="17">
        <f>$H3/$B$10*2*PI()</f>
        <v>334.5320177186222</v>
      </c>
      <c r="L3" s="16"/>
      <c r="M3" s="18">
        <v>-7</v>
      </c>
      <c r="N3" s="19">
        <f>SIN(I3)</f>
        <v>0.6310879443260536</v>
      </c>
      <c r="O3" s="19">
        <f aca="true" t="shared" si="0" ref="O3:P17">SIN(J3)</f>
        <v>-1</v>
      </c>
      <c r="P3" s="19">
        <f t="shared" si="0"/>
        <v>0.9988673391830081</v>
      </c>
    </row>
    <row r="4" spans="1:16" ht="14.25">
      <c r="A4" s="8" t="s">
        <v>5</v>
      </c>
      <c r="B4" s="20">
        <v>2006</v>
      </c>
      <c r="C4" s="21">
        <v>10</v>
      </c>
      <c r="D4" s="21">
        <v>4</v>
      </c>
      <c r="E4" s="23">
        <f>DATE(B4,C4,D4)</f>
        <v>38994</v>
      </c>
      <c r="F4" s="6"/>
      <c r="G4" s="16">
        <v>-6</v>
      </c>
      <c r="H4" s="16">
        <f aca="true" t="shared" si="1" ref="H4:H17">$E$5+G4</f>
        <v>1758</v>
      </c>
      <c r="I4" s="17">
        <f aca="true" t="shared" si="2" ref="I4:I17">$H4/$B$8*2*PI()</f>
        <v>480.2539030444223</v>
      </c>
      <c r="J4" s="17">
        <f aca="true" t="shared" si="3" ref="J4:J17">$H4/$B$9*2*PI()</f>
        <v>394.49427750077547</v>
      </c>
      <c r="K4" s="17">
        <f aca="true" t="shared" si="4" ref="K4:K17">$H4/$B$10*2*PI()</f>
        <v>334.72241727338525</v>
      </c>
      <c r="L4" s="16"/>
      <c r="M4" s="18">
        <v>-6</v>
      </c>
      <c r="N4" s="19">
        <f aca="true" t="shared" si="5" ref="N4:N17">SIN(I4)</f>
        <v>0.398401089846232</v>
      </c>
      <c r="O4" s="19">
        <f t="shared" si="0"/>
        <v>-0.9749279121818231</v>
      </c>
      <c r="P4" s="19">
        <f t="shared" si="0"/>
        <v>0.9898214418809322</v>
      </c>
    </row>
    <row r="5" spans="1:16" ht="14.25">
      <c r="A5" s="10"/>
      <c r="B5" s="11"/>
      <c r="C5" s="10"/>
      <c r="D5" s="8" t="s">
        <v>6</v>
      </c>
      <c r="E5" s="24">
        <f>E4-E3</f>
        <v>1764</v>
      </c>
      <c r="F5" s="6"/>
      <c r="G5" s="16">
        <v>-5</v>
      </c>
      <c r="H5" s="16">
        <f t="shared" si="1"/>
        <v>1759</v>
      </c>
      <c r="I5" s="17">
        <f t="shared" si="2"/>
        <v>480.52708501429964</v>
      </c>
      <c r="J5" s="17">
        <f t="shared" si="3"/>
        <v>394.7186769760319</v>
      </c>
      <c r="K5" s="17">
        <f t="shared" si="4"/>
        <v>334.91281682814827</v>
      </c>
      <c r="L5" s="16"/>
      <c r="M5" s="18">
        <v>-5</v>
      </c>
      <c r="N5" s="19">
        <f t="shared" si="5"/>
        <v>0.13616664909628137</v>
      </c>
      <c r="O5" s="19">
        <f t="shared" si="0"/>
        <v>-0.9009688679024219</v>
      </c>
      <c r="P5" s="19">
        <f t="shared" si="0"/>
        <v>0.9450008187146669</v>
      </c>
    </row>
    <row r="6" spans="1:16" ht="14.25">
      <c r="A6" s="9"/>
      <c r="B6" s="9"/>
      <c r="C6" s="9"/>
      <c r="D6" s="9"/>
      <c r="E6" s="9"/>
      <c r="F6" s="6"/>
      <c r="G6" s="16">
        <v>-4</v>
      </c>
      <c r="H6" s="16">
        <f t="shared" si="1"/>
        <v>1760</v>
      </c>
      <c r="I6" s="17">
        <f t="shared" si="2"/>
        <v>480.80026698417703</v>
      </c>
      <c r="J6" s="17">
        <f t="shared" si="3"/>
        <v>394.9430764512883</v>
      </c>
      <c r="K6" s="17">
        <f t="shared" si="4"/>
        <v>335.1032163829113</v>
      </c>
      <c r="L6" s="16"/>
      <c r="M6" s="18">
        <v>-4</v>
      </c>
      <c r="N6" s="19">
        <f t="shared" si="5"/>
        <v>-0.1361666490962231</v>
      </c>
      <c r="O6" s="19">
        <f t="shared" si="0"/>
        <v>-0.7818314824680395</v>
      </c>
      <c r="P6" s="19">
        <f t="shared" si="0"/>
        <v>0.8660254037844357</v>
      </c>
    </row>
    <row r="7" spans="1:16" ht="14.25">
      <c r="A7" s="7"/>
      <c r="B7" s="8" t="s">
        <v>4</v>
      </c>
      <c r="C7" s="9"/>
      <c r="D7" s="9"/>
      <c r="E7" s="9"/>
      <c r="F7" s="6"/>
      <c r="G7" s="16">
        <v>-3</v>
      </c>
      <c r="H7" s="16">
        <f t="shared" si="1"/>
        <v>1761</v>
      </c>
      <c r="I7" s="17">
        <f t="shared" si="2"/>
        <v>481.07344895405436</v>
      </c>
      <c r="J7" s="17">
        <f t="shared" si="3"/>
        <v>395.1674759265447</v>
      </c>
      <c r="K7" s="17">
        <f t="shared" si="4"/>
        <v>335.2936159376743</v>
      </c>
      <c r="L7" s="16"/>
      <c r="M7" s="18">
        <v>-3</v>
      </c>
      <c r="N7" s="19">
        <f t="shared" si="5"/>
        <v>-0.39840108984617806</v>
      </c>
      <c r="O7" s="19">
        <f t="shared" si="0"/>
        <v>-0.6234898018587525</v>
      </c>
      <c r="P7" s="19">
        <f t="shared" si="0"/>
        <v>0.7557495743542537</v>
      </c>
    </row>
    <row r="8" spans="1:16" ht="14.25">
      <c r="A8" s="8" t="s">
        <v>1</v>
      </c>
      <c r="B8" s="25">
        <v>23</v>
      </c>
      <c r="C8" s="9"/>
      <c r="D8" s="9"/>
      <c r="E8" s="9"/>
      <c r="F8" s="6"/>
      <c r="G8" s="16">
        <v>-2</v>
      </c>
      <c r="H8" s="16">
        <f t="shared" si="1"/>
        <v>1762</v>
      </c>
      <c r="I8" s="17">
        <f t="shared" si="2"/>
        <v>481.34663092393174</v>
      </c>
      <c r="J8" s="17">
        <f t="shared" si="3"/>
        <v>395.39187540180114</v>
      </c>
      <c r="K8" s="17">
        <f t="shared" si="4"/>
        <v>335.48401549243727</v>
      </c>
      <c r="L8" s="16"/>
      <c r="M8" s="18">
        <v>-2</v>
      </c>
      <c r="N8" s="19">
        <f t="shared" si="5"/>
        <v>-0.631087944326008</v>
      </c>
      <c r="O8" s="19">
        <f t="shared" si="0"/>
        <v>-0.4338837391175368</v>
      </c>
      <c r="P8" s="19">
        <f t="shared" si="0"/>
        <v>0.6181589862206436</v>
      </c>
    </row>
    <row r="9" spans="1:16" ht="14.25">
      <c r="A9" s="8" t="s">
        <v>2</v>
      </c>
      <c r="B9" s="25">
        <v>28</v>
      </c>
      <c r="C9" s="9"/>
      <c r="D9" s="9"/>
      <c r="E9" s="9"/>
      <c r="F9" s="6"/>
      <c r="G9" s="16">
        <v>-1</v>
      </c>
      <c r="H9" s="16">
        <f t="shared" si="1"/>
        <v>1763</v>
      </c>
      <c r="I9" s="17">
        <f t="shared" si="2"/>
        <v>481.6198128938092</v>
      </c>
      <c r="J9" s="17">
        <f t="shared" si="3"/>
        <v>395.61627487705755</v>
      </c>
      <c r="K9" s="17">
        <f t="shared" si="4"/>
        <v>335.6744150472003</v>
      </c>
      <c r="L9" s="16"/>
      <c r="M9" s="18">
        <v>-1</v>
      </c>
      <c r="N9" s="19">
        <f t="shared" si="5"/>
        <v>-0.8169698930104481</v>
      </c>
      <c r="O9" s="19">
        <f t="shared" si="0"/>
        <v>-0.22252093395630002</v>
      </c>
      <c r="P9" s="19">
        <f t="shared" si="0"/>
        <v>0.4582265217274528</v>
      </c>
    </row>
    <row r="10" spans="1:16" ht="14.25">
      <c r="A10" s="8" t="s">
        <v>3</v>
      </c>
      <c r="B10" s="25">
        <v>33</v>
      </c>
      <c r="C10" s="9"/>
      <c r="D10" s="9"/>
      <c r="E10" s="9"/>
      <c r="F10" s="6"/>
      <c r="G10" s="16">
        <v>0</v>
      </c>
      <c r="H10" s="16">
        <f t="shared" si="1"/>
        <v>1764</v>
      </c>
      <c r="I10" s="17">
        <f t="shared" si="2"/>
        <v>481.89299486368657</v>
      </c>
      <c r="J10" s="17">
        <f t="shared" si="3"/>
        <v>395.84067435231395</v>
      </c>
      <c r="K10" s="17">
        <f t="shared" si="4"/>
        <v>335.8648146019633</v>
      </c>
      <c r="L10" s="16"/>
      <c r="M10" s="18">
        <v>0</v>
      </c>
      <c r="N10" s="19">
        <f t="shared" si="5"/>
        <v>-0.9422609221188278</v>
      </c>
      <c r="O10" s="19">
        <f t="shared" si="0"/>
        <v>5.8794115409543934E-15</v>
      </c>
      <c r="P10" s="19">
        <f t="shared" si="0"/>
        <v>0.28173255684147447</v>
      </c>
    </row>
    <row r="11" spans="1:16" ht="14.25">
      <c r="A11" s="9"/>
      <c r="B11" s="9"/>
      <c r="C11" s="9"/>
      <c r="D11" s="9"/>
      <c r="E11" s="9"/>
      <c r="F11" s="6"/>
      <c r="G11" s="16">
        <v>1</v>
      </c>
      <c r="H11" s="16">
        <f t="shared" si="1"/>
        <v>1765</v>
      </c>
      <c r="I11" s="17">
        <f t="shared" si="2"/>
        <v>482.1661768335639</v>
      </c>
      <c r="J11" s="17">
        <f t="shared" si="3"/>
        <v>396.06507382757036</v>
      </c>
      <c r="K11" s="17">
        <f t="shared" si="4"/>
        <v>336.0552141567264</v>
      </c>
      <c r="L11" s="16"/>
      <c r="M11" s="18">
        <v>1</v>
      </c>
      <c r="N11" s="19">
        <f t="shared" si="5"/>
        <v>-0.9976687691905376</v>
      </c>
      <c r="O11" s="19">
        <f t="shared" si="0"/>
        <v>0.22252093395631148</v>
      </c>
      <c r="P11" s="19">
        <f t="shared" si="0"/>
        <v>0.09505604330417149</v>
      </c>
    </row>
    <row r="12" spans="1:16" ht="14.25">
      <c r="A12" s="9"/>
      <c r="B12" s="9"/>
      <c r="C12" s="9"/>
      <c r="D12" s="9"/>
      <c r="E12" s="9"/>
      <c r="F12" s="6"/>
      <c r="G12" s="16">
        <v>2</v>
      </c>
      <c r="H12" s="16">
        <f t="shared" si="1"/>
        <v>1766</v>
      </c>
      <c r="I12" s="17">
        <f t="shared" si="2"/>
        <v>482.4393588034413</v>
      </c>
      <c r="J12" s="17">
        <f t="shared" si="3"/>
        <v>396.28947330282676</v>
      </c>
      <c r="K12" s="17">
        <f t="shared" si="4"/>
        <v>336.2456137114894</v>
      </c>
      <c r="L12" s="16"/>
      <c r="M12" s="18">
        <v>2</v>
      </c>
      <c r="N12" s="19">
        <f t="shared" si="5"/>
        <v>-0.9790840876823254</v>
      </c>
      <c r="O12" s="19">
        <f t="shared" si="0"/>
        <v>0.4338837391175474</v>
      </c>
      <c r="P12" s="19">
        <f t="shared" si="0"/>
        <v>-0.0950560433041949</v>
      </c>
    </row>
    <row r="13" spans="1:16" ht="14.25">
      <c r="A13" s="9"/>
      <c r="B13" s="9"/>
      <c r="C13" s="9"/>
      <c r="D13" s="9"/>
      <c r="E13" s="9"/>
      <c r="F13" s="6"/>
      <c r="G13" s="16">
        <v>3</v>
      </c>
      <c r="H13" s="16">
        <f t="shared" si="1"/>
        <v>1767</v>
      </c>
      <c r="I13" s="17">
        <f t="shared" si="2"/>
        <v>482.7125407733186</v>
      </c>
      <c r="J13" s="17">
        <f t="shared" si="3"/>
        <v>396.51387277808317</v>
      </c>
      <c r="K13" s="17">
        <f t="shared" si="4"/>
        <v>336.4360132662524</v>
      </c>
      <c r="L13" s="16"/>
      <c r="M13" s="18">
        <v>3</v>
      </c>
      <c r="N13" s="19">
        <f t="shared" si="5"/>
        <v>-0.8878852184024016</v>
      </c>
      <c r="O13" s="19">
        <f t="shared" si="0"/>
        <v>0.6234898018587173</v>
      </c>
      <c r="P13" s="19">
        <f t="shared" si="0"/>
        <v>-0.2817325568414425</v>
      </c>
    </row>
    <row r="14" spans="1:16" ht="14.25">
      <c r="A14" s="9"/>
      <c r="B14" s="9"/>
      <c r="C14" s="9"/>
      <c r="D14" s="9"/>
      <c r="E14" s="9"/>
      <c r="F14" s="6"/>
      <c r="G14" s="16">
        <v>4</v>
      </c>
      <c r="H14" s="16">
        <f t="shared" si="1"/>
        <v>1768</v>
      </c>
      <c r="I14" s="17">
        <f t="shared" si="2"/>
        <v>482.985722743196</v>
      </c>
      <c r="J14" s="17">
        <f t="shared" si="3"/>
        <v>396.73827225333963</v>
      </c>
      <c r="K14" s="17">
        <f t="shared" si="4"/>
        <v>336.62641282101544</v>
      </c>
      <c r="L14" s="16"/>
      <c r="M14" s="18">
        <v>4</v>
      </c>
      <c r="N14" s="19">
        <f t="shared" si="5"/>
        <v>-0.7308359642781556</v>
      </c>
      <c r="O14" s="19">
        <f t="shared" si="0"/>
        <v>0.7818314824680468</v>
      </c>
      <c r="P14" s="19">
        <f t="shared" si="0"/>
        <v>-0.45822652172742323</v>
      </c>
    </row>
    <row r="15" spans="1:16" ht="14.25">
      <c r="A15" s="9"/>
      <c r="B15" s="9"/>
      <c r="C15" s="9"/>
      <c r="D15" s="9"/>
      <c r="E15" s="9"/>
      <c r="F15" s="6"/>
      <c r="G15" s="16">
        <v>5</v>
      </c>
      <c r="H15" s="16">
        <f t="shared" si="1"/>
        <v>1769</v>
      </c>
      <c r="I15" s="17">
        <f t="shared" si="2"/>
        <v>483.25890471307343</v>
      </c>
      <c r="J15" s="17">
        <f t="shared" si="3"/>
        <v>396.96267172859604</v>
      </c>
      <c r="K15" s="17">
        <f t="shared" si="4"/>
        <v>336.81681237577845</v>
      </c>
      <c r="L15" s="16"/>
      <c r="M15" s="18">
        <v>5</v>
      </c>
      <c r="N15" s="19">
        <f t="shared" si="5"/>
        <v>-0.5195839500354146</v>
      </c>
      <c r="O15" s="19">
        <f t="shared" si="0"/>
        <v>0.900968867902427</v>
      </c>
      <c r="P15" s="19">
        <f t="shared" si="0"/>
        <v>-0.6181589862206174</v>
      </c>
    </row>
    <row r="16" spans="1:16" ht="14.25">
      <c r="A16" s="9"/>
      <c r="B16" s="9"/>
      <c r="C16" s="9"/>
      <c r="D16" s="9"/>
      <c r="E16" s="9"/>
      <c r="F16" s="6"/>
      <c r="G16" s="16">
        <v>6</v>
      </c>
      <c r="H16" s="16">
        <f t="shared" si="1"/>
        <v>1770</v>
      </c>
      <c r="I16" s="17">
        <f t="shared" si="2"/>
        <v>483.53208668295076</v>
      </c>
      <c r="J16" s="17">
        <f t="shared" si="3"/>
        <v>397.18707120385244</v>
      </c>
      <c r="K16" s="17">
        <f t="shared" si="4"/>
        <v>337.0072119305414</v>
      </c>
      <c r="L16" s="16"/>
      <c r="M16" s="18">
        <v>6</v>
      </c>
      <c r="N16" s="19">
        <f t="shared" si="5"/>
        <v>-0.2697967711570466</v>
      </c>
      <c r="O16" s="19">
        <f t="shared" si="0"/>
        <v>0.9749279121818257</v>
      </c>
      <c r="P16" s="19">
        <f t="shared" si="0"/>
        <v>-0.755749574354232</v>
      </c>
    </row>
    <row r="17" spans="1:16" ht="14.25">
      <c r="A17" s="9"/>
      <c r="B17" s="9"/>
      <c r="C17" s="9"/>
      <c r="D17" s="9"/>
      <c r="E17" s="9"/>
      <c r="F17" s="6"/>
      <c r="G17" s="16">
        <v>7</v>
      </c>
      <c r="H17" s="16">
        <f t="shared" si="1"/>
        <v>1771</v>
      </c>
      <c r="I17" s="17">
        <f t="shared" si="2"/>
        <v>483.80526865282815</v>
      </c>
      <c r="J17" s="17">
        <f t="shared" si="3"/>
        <v>397.41147067910885</v>
      </c>
      <c r="K17" s="17">
        <f t="shared" si="4"/>
        <v>337.19761148530444</v>
      </c>
      <c r="L17" s="16"/>
      <c r="M17" s="18">
        <v>7</v>
      </c>
      <c r="N17" s="19">
        <f t="shared" si="5"/>
        <v>-1.1761858847991746E-14</v>
      </c>
      <c r="O17" s="19">
        <f t="shared" si="0"/>
        <v>1</v>
      </c>
      <c r="P17" s="19">
        <f t="shared" si="0"/>
        <v>-0.8660254037844191</v>
      </c>
    </row>
    <row r="18" spans="1:16" ht="14.25">
      <c r="A18" s="4"/>
      <c r="B18" s="4"/>
      <c r="C18" s="4"/>
      <c r="D18" s="4"/>
      <c r="E18" s="4"/>
      <c r="F18" s="5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ht="14.25">
      <c r="A19" s="4"/>
      <c r="B19" s="4"/>
      <c r="C19" s="4"/>
      <c r="D19" s="4"/>
      <c r="E19" s="4"/>
      <c r="F19" s="5"/>
      <c r="G19" s="6"/>
      <c r="H19" s="6"/>
      <c r="I19" s="6"/>
      <c r="J19" s="6"/>
      <c r="K19" s="6"/>
      <c r="L19" s="6"/>
      <c r="M19" s="6"/>
      <c r="N19" s="6"/>
      <c r="O19" s="6"/>
      <c r="P19" s="6"/>
    </row>
  </sheetData>
  <printOptions/>
  <pageMargins left="0.7874015748031497" right="0.7874015748031497" top="0.984251968503937" bottom="0.984251968503937" header="0.5118110236220472" footer="0.5118110236220472"/>
  <pageSetup fitToHeight="1" fitToWidth="1" orientation="landscape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東京商船大学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黒川 久幸</dc:creator>
  <cp:keywords/>
  <dc:description/>
  <cp:lastModifiedBy> 黒川久幸</cp:lastModifiedBy>
  <cp:lastPrinted>2000-04-14T05:45:00Z</cp:lastPrinted>
  <dcterms:created xsi:type="dcterms:W3CDTF">2000-04-14T05:19:41Z</dcterms:created>
  <dcterms:modified xsi:type="dcterms:W3CDTF">2006-10-03T12:41:18Z</dcterms:modified>
  <cp:category/>
  <cp:version/>
  <cp:contentType/>
  <cp:contentStatus/>
</cp:coreProperties>
</file>