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okawa\Downloads\"/>
    </mc:Choice>
  </mc:AlternateContent>
  <bookViews>
    <workbookView xWindow="0" yWindow="0" windowWidth="19200" windowHeight="11280"/>
  </bookViews>
  <sheets>
    <sheet name="岩手県" sheetId="10" r:id="rId1"/>
    <sheet name="マルサス" sheetId="1" r:id="rId2"/>
    <sheet name="ロジスティック" sheetId="11" r:id="rId3"/>
    <sheet name="コーホート" sheetId="15" r:id="rId4"/>
  </sheets>
  <externalReferences>
    <externalReference r:id="rId5"/>
  </externalReferences>
  <definedNames>
    <definedName name="_xlnm.Print_Area" localSheetId="0">岩手県!$A$1:$E$139</definedName>
    <definedName name="_xlnm.Print_Titles" localSheetId="0">岩手県!$1:$1</definedName>
    <definedName name="solver_adj" localSheetId="1" hidden="1">マルサス!$D$2,マルサス!$D$4</definedName>
    <definedName name="solver_adj" localSheetId="2" hidden="1">ロジスティック!$D$2,ロジスティック!$D$4</definedName>
    <definedName name="solver_cvg" localSheetId="1" hidden="1">0.00001</definedName>
    <definedName name="solver_cvg" localSheetId="2" hidden="1">0.00001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マルサス!$D$4</definedName>
    <definedName name="solver_lhs1" localSheetId="2" hidden="1">ロジスティック!$D$4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1</definedName>
    <definedName name="solver_msl" localSheetId="2" hidden="1">1</definedName>
    <definedName name="solver_neg" localSheetId="1" hidden="1">2</definedName>
    <definedName name="solver_neg" localSheetId="2" hidden="1">2</definedName>
    <definedName name="solver_nod" localSheetId="1" hidden="1">2147483647</definedName>
    <definedName name="solver_nod" localSheetId="2" hidden="1">2147483647</definedName>
    <definedName name="solver_num" localSheetId="1" hidden="1">1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マルサス!$G$22</definedName>
    <definedName name="solver_opt" localSheetId="2" hidden="1">ロジスティック!$G$22</definedName>
    <definedName name="solver_pre" localSheetId="1" hidden="1">0.000001</definedName>
    <definedName name="solver_pre" localSheetId="2" hidden="1">0.000001</definedName>
    <definedName name="solver_rbv" localSheetId="1" hidden="1">2</definedName>
    <definedName name="solver_rbv" localSheetId="2" hidden="1">2</definedName>
    <definedName name="solver_rel1" localSheetId="1" hidden="1">3</definedName>
    <definedName name="solver_rel1" localSheetId="2" hidden="1">3</definedName>
    <definedName name="solver_rhs1" localSheetId="1" hidden="1">0</definedName>
    <definedName name="solver_rhs1" localSheetId="2" hidden="1">0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  <definedName name="番号追加_点グラフ" localSheetId="2">[1]!番号追加_点グラフ</definedName>
    <definedName name="番号追加_点グラフ">[1]!番号追加_点グラフ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5" l="1"/>
  <c r="I2" i="15"/>
  <c r="H2" i="15"/>
  <c r="BH5" i="15" l="1"/>
  <c r="BG5" i="15"/>
  <c r="BF5" i="15"/>
  <c r="BH4" i="15"/>
  <c r="BG4" i="15"/>
  <c r="BF4" i="15"/>
  <c r="BE5" i="15"/>
  <c r="BE6" i="15"/>
  <c r="BE7" i="15"/>
  <c r="BE8" i="15"/>
  <c r="BE9" i="15"/>
  <c r="BE10" i="15"/>
  <c r="BE11" i="15"/>
  <c r="BE12" i="15"/>
  <c r="BE13" i="15"/>
  <c r="BE14" i="15"/>
  <c r="BE4" i="15"/>
  <c r="BD5" i="15"/>
  <c r="BD6" i="15"/>
  <c r="BD7" i="15"/>
  <c r="BD8" i="15"/>
  <c r="BD4" i="15"/>
  <c r="BC5" i="15"/>
  <c r="BC4" i="15"/>
  <c r="AZ7" i="15" l="1"/>
  <c r="AZ8" i="15"/>
  <c r="AZ9" i="15"/>
  <c r="AZ10" i="15"/>
  <c r="AZ11" i="15"/>
  <c r="AZ12" i="15"/>
  <c r="AZ13" i="15"/>
  <c r="AZ14" i="15"/>
  <c r="AZ6" i="15"/>
  <c r="AZ2" i="15"/>
  <c r="AB7" i="15"/>
  <c r="AB8" i="15"/>
  <c r="AB9" i="15"/>
  <c r="AB10" i="15"/>
  <c r="AB11" i="15"/>
  <c r="AB12" i="15"/>
  <c r="AB13" i="15"/>
  <c r="AB14" i="15"/>
  <c r="AB6" i="15"/>
  <c r="AB2" i="15"/>
  <c r="AA2" i="15"/>
  <c r="H14" i="15"/>
  <c r="AX8" i="15"/>
  <c r="AY9" i="15" s="1"/>
  <c r="AU8" i="15"/>
  <c r="AV9" i="15" s="1"/>
  <c r="AW10" i="15" s="1"/>
  <c r="AX11" i="15" s="1"/>
  <c r="AY12" i="15" s="1"/>
  <c r="AP8" i="15"/>
  <c r="AQ9" i="15" s="1"/>
  <c r="AR10" i="15" s="1"/>
  <c r="AS11" i="15" s="1"/>
  <c r="AT12" i="15" s="1"/>
  <c r="AU13" i="15" s="1"/>
  <c r="AV14" i="15" s="1"/>
  <c r="AM8" i="15"/>
  <c r="AN9" i="15" s="1"/>
  <c r="AO10" i="15" s="1"/>
  <c r="AP11" i="15" s="1"/>
  <c r="AQ12" i="15" s="1"/>
  <c r="AR13" i="15" s="1"/>
  <c r="AS14" i="15" s="1"/>
  <c r="AH8" i="15"/>
  <c r="AI9" i="15" s="1"/>
  <c r="AA8" i="15"/>
  <c r="V8" i="15"/>
  <c r="W9" i="15" s="1"/>
  <c r="X10" i="15" s="1"/>
  <c r="Y11" i="15" s="1"/>
  <c r="Z12" i="15" s="1"/>
  <c r="AA13" i="15" s="1"/>
  <c r="S8" i="15"/>
  <c r="T9" i="15" s="1"/>
  <c r="U10" i="15" s="1"/>
  <c r="V11" i="15" s="1"/>
  <c r="W12" i="15" s="1"/>
  <c r="X13" i="15" s="1"/>
  <c r="Y14" i="15" s="1"/>
  <c r="N8" i="15"/>
  <c r="O9" i="15" s="1"/>
  <c r="P10" i="15" s="1"/>
  <c r="Q11" i="15" s="1"/>
  <c r="R12" i="15" s="1"/>
  <c r="S13" i="15" s="1"/>
  <c r="T14" i="15" s="1"/>
  <c r="K8" i="15"/>
  <c r="L9" i="15" s="1"/>
  <c r="M10" i="15" s="1"/>
  <c r="N11" i="15" s="1"/>
  <c r="O12" i="15" s="1"/>
  <c r="P13" i="15" s="1"/>
  <c r="Q14" i="15" s="1"/>
  <c r="AY7" i="15"/>
  <c r="AX7" i="15"/>
  <c r="AY8" i="15" s="1"/>
  <c r="AW7" i="15"/>
  <c r="AV7" i="15"/>
  <c r="AW8" i="15" s="1"/>
  <c r="AX9" i="15" s="1"/>
  <c r="AY10" i="15" s="1"/>
  <c r="AU7" i="15"/>
  <c r="AV8" i="15" s="1"/>
  <c r="AW9" i="15" s="1"/>
  <c r="AX10" i="15" s="1"/>
  <c r="AY11" i="15" s="1"/>
  <c r="AT7" i="15"/>
  <c r="AS7" i="15"/>
  <c r="AT8" i="15" s="1"/>
  <c r="AU9" i="15" s="1"/>
  <c r="AV10" i="15" s="1"/>
  <c r="AW11" i="15" s="1"/>
  <c r="AX12" i="15" s="1"/>
  <c r="AY13" i="15" s="1"/>
  <c r="AR7" i="15"/>
  <c r="AS8" i="15" s="1"/>
  <c r="AT9" i="15" s="1"/>
  <c r="AU10" i="15" s="1"/>
  <c r="AV11" i="15" s="1"/>
  <c r="AW12" i="15" s="1"/>
  <c r="AX13" i="15" s="1"/>
  <c r="AY14" i="15" s="1"/>
  <c r="AQ7" i="15"/>
  <c r="AR8" i="15" s="1"/>
  <c r="AS9" i="15" s="1"/>
  <c r="AT10" i="15" s="1"/>
  <c r="AU11" i="15" s="1"/>
  <c r="AV12" i="15" s="1"/>
  <c r="AW13" i="15" s="1"/>
  <c r="AX14" i="15" s="1"/>
  <c r="AP7" i="15"/>
  <c r="AQ8" i="15" s="1"/>
  <c r="AR9" i="15" s="1"/>
  <c r="AS10" i="15" s="1"/>
  <c r="AT11" i="15" s="1"/>
  <c r="AU12" i="15" s="1"/>
  <c r="AV13" i="15" s="1"/>
  <c r="AW14" i="15" s="1"/>
  <c r="AO7" i="15"/>
  <c r="AN7" i="15"/>
  <c r="AO8" i="15" s="1"/>
  <c r="AP9" i="15" s="1"/>
  <c r="AQ10" i="15" s="1"/>
  <c r="AR11" i="15" s="1"/>
  <c r="AS12" i="15" s="1"/>
  <c r="AT13" i="15" s="1"/>
  <c r="AU14" i="15" s="1"/>
  <c r="AM7" i="15"/>
  <c r="AN8" i="15" s="1"/>
  <c r="AO9" i="15" s="1"/>
  <c r="AP10" i="15" s="1"/>
  <c r="AQ11" i="15" s="1"/>
  <c r="AR12" i="15" s="1"/>
  <c r="AS13" i="15" s="1"/>
  <c r="AT14" i="15" s="1"/>
  <c r="AL7" i="15"/>
  <c r="AK7" i="15"/>
  <c r="AL8" i="15" s="1"/>
  <c r="AM9" i="15" s="1"/>
  <c r="AN10" i="15" s="1"/>
  <c r="AO11" i="15" s="1"/>
  <c r="AP12" i="15" s="1"/>
  <c r="AQ13" i="15" s="1"/>
  <c r="AR14" i="15" s="1"/>
  <c r="AJ7" i="15"/>
  <c r="AK8" i="15" s="1"/>
  <c r="AL9" i="15" s="1"/>
  <c r="AM10" i="15" s="1"/>
  <c r="AN11" i="15" s="1"/>
  <c r="AO12" i="15" s="1"/>
  <c r="AP13" i="15" s="1"/>
  <c r="AQ14" i="15" s="1"/>
  <c r="AI7" i="15"/>
  <c r="AJ8" i="15" s="1"/>
  <c r="AK9" i="15" s="1"/>
  <c r="AL10" i="15" s="1"/>
  <c r="AM11" i="15" s="1"/>
  <c r="AN12" i="15" s="1"/>
  <c r="AO13" i="15" s="1"/>
  <c r="AP14" i="15" s="1"/>
  <c r="AH7" i="15"/>
  <c r="AI8" i="15" s="1"/>
  <c r="AG7" i="15"/>
  <c r="AA7" i="15"/>
  <c r="Z7" i="15"/>
  <c r="Y7" i="15"/>
  <c r="Z8" i="15" s="1"/>
  <c r="AA9" i="15" s="1"/>
  <c r="X7" i="15"/>
  <c r="Y8" i="15" s="1"/>
  <c r="Z9" i="15" s="1"/>
  <c r="AA10" i="15" s="1"/>
  <c r="W7" i="15"/>
  <c r="X8" i="15" s="1"/>
  <c r="Y9" i="15" s="1"/>
  <c r="Z10" i="15" s="1"/>
  <c r="AA11" i="15" s="1"/>
  <c r="V7" i="15"/>
  <c r="W8" i="15" s="1"/>
  <c r="X9" i="15" s="1"/>
  <c r="Y10" i="15" s="1"/>
  <c r="Z11" i="15" s="1"/>
  <c r="AA12" i="15" s="1"/>
  <c r="U7" i="15"/>
  <c r="T7" i="15"/>
  <c r="U8" i="15" s="1"/>
  <c r="V9" i="15" s="1"/>
  <c r="W10" i="15" s="1"/>
  <c r="X11" i="15" s="1"/>
  <c r="Y12" i="15" s="1"/>
  <c r="Z13" i="15" s="1"/>
  <c r="AA14" i="15" s="1"/>
  <c r="S7" i="15"/>
  <c r="T8" i="15" s="1"/>
  <c r="U9" i="15" s="1"/>
  <c r="V10" i="15" s="1"/>
  <c r="W11" i="15" s="1"/>
  <c r="X12" i="15" s="1"/>
  <c r="Y13" i="15" s="1"/>
  <c r="Z14" i="15" s="1"/>
  <c r="R7" i="15"/>
  <c r="Q7" i="15"/>
  <c r="R8" i="15" s="1"/>
  <c r="S9" i="15" s="1"/>
  <c r="T10" i="15" s="1"/>
  <c r="U11" i="15" s="1"/>
  <c r="V12" i="15" s="1"/>
  <c r="W13" i="15" s="1"/>
  <c r="X14" i="15" s="1"/>
  <c r="P7" i="15"/>
  <c r="Q8" i="15" s="1"/>
  <c r="R9" i="15" s="1"/>
  <c r="S10" i="15" s="1"/>
  <c r="T11" i="15" s="1"/>
  <c r="U12" i="15" s="1"/>
  <c r="V13" i="15" s="1"/>
  <c r="W14" i="15" s="1"/>
  <c r="O7" i="15"/>
  <c r="P8" i="15" s="1"/>
  <c r="Q9" i="15" s="1"/>
  <c r="R10" i="15" s="1"/>
  <c r="S11" i="15" s="1"/>
  <c r="T12" i="15" s="1"/>
  <c r="U13" i="15" s="1"/>
  <c r="V14" i="15" s="1"/>
  <c r="N7" i="15"/>
  <c r="O8" i="15" s="1"/>
  <c r="P9" i="15" s="1"/>
  <c r="Q10" i="15" s="1"/>
  <c r="R11" i="15" s="1"/>
  <c r="S12" i="15" s="1"/>
  <c r="T13" i="15" s="1"/>
  <c r="U14" i="15" s="1"/>
  <c r="M7" i="15"/>
  <c r="L7" i="15"/>
  <c r="M8" i="15" s="1"/>
  <c r="N9" i="15" s="1"/>
  <c r="O10" i="15" s="1"/>
  <c r="P11" i="15" s="1"/>
  <c r="Q12" i="15" s="1"/>
  <c r="R13" i="15" s="1"/>
  <c r="S14" i="15" s="1"/>
  <c r="K7" i="15"/>
  <c r="L8" i="15" s="1"/>
  <c r="M9" i="15" s="1"/>
  <c r="N10" i="15" s="1"/>
  <c r="O11" i="15" s="1"/>
  <c r="P12" i="15" s="1"/>
  <c r="Q13" i="15" s="1"/>
  <c r="R14" i="15" s="1"/>
  <c r="J7" i="15"/>
  <c r="AF6" i="15"/>
  <c r="BC6" i="15"/>
  <c r="AG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A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I6" i="15"/>
  <c r="AF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C5" i="15"/>
  <c r="C4" i="15"/>
  <c r="E5" i="15"/>
  <c r="D5" i="15"/>
  <c r="E4" i="15"/>
  <c r="D4" i="15"/>
  <c r="I7" i="15" l="1"/>
  <c r="J8" i="15" s="1"/>
  <c r="K9" i="15" s="1"/>
  <c r="E6" i="15"/>
  <c r="D6" i="15"/>
  <c r="AJ10" i="15"/>
  <c r="AK11" i="15" s="1"/>
  <c r="AL12" i="15" s="1"/>
  <c r="AM13" i="15" s="1"/>
  <c r="AN14" i="15" s="1"/>
  <c r="H9" i="15"/>
  <c r="AF8" i="15"/>
  <c r="AJ9" i="15"/>
  <c r="AK10" i="15" s="1"/>
  <c r="AL11" i="15" s="1"/>
  <c r="AM12" i="15" s="1"/>
  <c r="AN13" i="15" s="1"/>
  <c r="AO14" i="15" s="1"/>
  <c r="H8" i="15"/>
  <c r="H7" i="15"/>
  <c r="AF7" i="15"/>
  <c r="C6" i="15"/>
  <c r="F5" i="11"/>
  <c r="G5" i="11" s="1"/>
  <c r="F5" i="1"/>
  <c r="G5" i="1" s="1"/>
  <c r="F6" i="11"/>
  <c r="G6" i="11" s="1"/>
  <c r="F7" i="11"/>
  <c r="G7" i="11" s="1"/>
  <c r="F8" i="11"/>
  <c r="G8" i="11" s="1"/>
  <c r="F9" i="11"/>
  <c r="G9" i="11" s="1"/>
  <c r="F10" i="11"/>
  <c r="G10" i="11" s="1"/>
  <c r="F11" i="11"/>
  <c r="G11" i="11" s="1"/>
  <c r="F12" i="11"/>
  <c r="G12" i="11" s="1"/>
  <c r="F13" i="11"/>
  <c r="G13" i="11" s="1"/>
  <c r="F14" i="11"/>
  <c r="G14" i="11" s="1"/>
  <c r="F15" i="11"/>
  <c r="G15" i="11" s="1"/>
  <c r="F16" i="11"/>
  <c r="G16" i="11" s="1"/>
  <c r="F17" i="11"/>
  <c r="G17" i="11" s="1"/>
  <c r="F18" i="11"/>
  <c r="G18" i="11" s="1"/>
  <c r="F19" i="11"/>
  <c r="G19" i="11" s="1"/>
  <c r="F20" i="11"/>
  <c r="G20" i="11" s="1"/>
  <c r="F21" i="11"/>
  <c r="G21" i="11" s="1"/>
  <c r="F4" i="11"/>
  <c r="G4" i="1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4" i="1"/>
  <c r="BC7" i="15" l="1"/>
  <c r="BH6" i="15"/>
  <c r="BG6" i="15"/>
  <c r="L10" i="15"/>
  <c r="M11" i="15" s="1"/>
  <c r="N12" i="15" s="1"/>
  <c r="O13" i="15" s="1"/>
  <c r="P14" i="15" s="1"/>
  <c r="BD9" i="15"/>
  <c r="BC8" i="15"/>
  <c r="BF6" i="15"/>
  <c r="AG8" i="15"/>
  <c r="AH9" i="15" s="1"/>
  <c r="AI10" i="15" s="1"/>
  <c r="E7" i="15"/>
  <c r="D7" i="15"/>
  <c r="I8" i="15"/>
  <c r="J9" i="15" s="1"/>
  <c r="K10" i="15" s="1"/>
  <c r="D8" i="15"/>
  <c r="I9" i="15"/>
  <c r="J10" i="15" s="1"/>
  <c r="K11" i="15" s="1"/>
  <c r="AG9" i="15"/>
  <c r="AH10" i="15" s="1"/>
  <c r="AI11" i="15" s="1"/>
  <c r="I10" i="15"/>
  <c r="J11" i="15" s="1"/>
  <c r="K12" i="15" s="1"/>
  <c r="AF9" i="15"/>
  <c r="G22" i="11"/>
  <c r="F22" i="11"/>
  <c r="F22" i="1"/>
  <c r="G4" i="1"/>
  <c r="G22" i="1" s="1"/>
  <c r="L13" i="15" l="1"/>
  <c r="M14" i="15" s="1"/>
  <c r="BD12" i="15"/>
  <c r="L11" i="15"/>
  <c r="M12" i="15" s="1"/>
  <c r="N13" i="15" s="1"/>
  <c r="O14" i="15" s="1"/>
  <c r="BD10" i="15"/>
  <c r="L12" i="15"/>
  <c r="M13" i="15" s="1"/>
  <c r="N14" i="15" s="1"/>
  <c r="BD11" i="15"/>
  <c r="BC9" i="15"/>
  <c r="C7" i="15"/>
  <c r="D9" i="15"/>
  <c r="AF10" i="15"/>
  <c r="AJ11" i="15"/>
  <c r="AK12" i="15" s="1"/>
  <c r="AL13" i="15" s="1"/>
  <c r="AM14" i="15" s="1"/>
  <c r="H10" i="15"/>
  <c r="BC10" i="15" s="1"/>
  <c r="E8" i="15"/>
  <c r="C8" i="15" s="1"/>
  <c r="AF11" i="15"/>
  <c r="AJ12" i="15"/>
  <c r="AK13" i="15" s="1"/>
  <c r="AL14" i="15" s="1"/>
  <c r="H11" i="15"/>
  <c r="AG10" i="15"/>
  <c r="AH11" i="15" s="1"/>
  <c r="AI12" i="15" s="1"/>
  <c r="E9" i="15"/>
  <c r="BG8" i="15" l="1"/>
  <c r="BH8" i="15"/>
  <c r="BH7" i="15"/>
  <c r="BG7" i="15"/>
  <c r="BF7" i="15"/>
  <c r="BF8" i="15"/>
  <c r="C9" i="15"/>
  <c r="AF12" i="15"/>
  <c r="AJ13" i="15"/>
  <c r="AK14" i="15" s="1"/>
  <c r="H12" i="15"/>
  <c r="BC12" i="15" s="1"/>
  <c r="I12" i="15"/>
  <c r="J13" i="15" s="1"/>
  <c r="K14" i="15" s="1"/>
  <c r="AG12" i="15"/>
  <c r="AH13" i="15" s="1"/>
  <c r="AI14" i="15" s="1"/>
  <c r="AG11" i="15"/>
  <c r="AH12" i="15" s="1"/>
  <c r="AI13" i="15" s="1"/>
  <c r="E10" i="15"/>
  <c r="D10" i="15"/>
  <c r="I11" i="15"/>
  <c r="J12" i="15" s="1"/>
  <c r="K13" i="15" s="1"/>
  <c r="BH9" i="15" l="1"/>
  <c r="BG9" i="15"/>
  <c r="L14" i="15"/>
  <c r="BD13" i="15"/>
  <c r="D11" i="15"/>
  <c r="BF9" i="15"/>
  <c r="BD14" i="15"/>
  <c r="BC11" i="15"/>
  <c r="C10" i="15"/>
  <c r="AG13" i="15"/>
  <c r="AH14" i="15" s="1"/>
  <c r="E12" i="15"/>
  <c r="E11" i="15"/>
  <c r="AF13" i="15"/>
  <c r="AJ14" i="15"/>
  <c r="AF14" i="15" s="1"/>
  <c r="H13" i="15"/>
  <c r="BC13" i="15" s="1"/>
  <c r="I13" i="15"/>
  <c r="J14" i="15" s="1"/>
  <c r="D12" i="15"/>
  <c r="C12" i="15" s="1"/>
  <c r="C11" i="15" l="1"/>
  <c r="BH12" i="15"/>
  <c r="BG12" i="15"/>
  <c r="BH10" i="15"/>
  <c r="BF10" i="15"/>
  <c r="BG10" i="15"/>
  <c r="BF12" i="15"/>
  <c r="E14" i="15"/>
  <c r="I14" i="15"/>
  <c r="BC14" i="15" s="1"/>
  <c r="D13" i="15"/>
  <c r="AG14" i="15"/>
  <c r="E13" i="15"/>
  <c r="BH11" i="15" l="1"/>
  <c r="BG11" i="15"/>
  <c r="BF11" i="15"/>
  <c r="D14" i="15"/>
  <c r="C14" i="15" s="1"/>
  <c r="C13" i="15"/>
  <c r="BH14" i="15" l="1"/>
  <c r="BG14" i="15"/>
  <c r="BF14" i="15"/>
  <c r="BH13" i="15"/>
  <c r="BF13" i="15"/>
  <c r="BG13" i="15"/>
</calcChain>
</file>

<file path=xl/sharedStrings.xml><?xml version="1.0" encoding="utf-8"?>
<sst xmlns="http://schemas.openxmlformats.org/spreadsheetml/2006/main" count="131" uniqueCount="76">
  <si>
    <t>m</t>
    <phoneticPr fontId="1"/>
  </si>
  <si>
    <t>t</t>
    <phoneticPr fontId="1"/>
  </si>
  <si>
    <t>P</t>
    <phoneticPr fontId="1"/>
  </si>
  <si>
    <t>年</t>
    <rPh sb="0" eb="1">
      <t>ネン</t>
    </rPh>
    <phoneticPr fontId="1"/>
  </si>
  <si>
    <t>明治</t>
    <rPh sb="0" eb="2">
      <t>メイジ</t>
    </rPh>
    <phoneticPr fontId="4"/>
  </si>
  <si>
    <t>大正</t>
    <rPh sb="0" eb="2">
      <t>タイショウ</t>
    </rPh>
    <phoneticPr fontId="1"/>
  </si>
  <si>
    <t>元</t>
    <rPh sb="0" eb="1">
      <t>ゲン</t>
    </rPh>
    <phoneticPr fontId="4"/>
  </si>
  <si>
    <t>※</t>
    <phoneticPr fontId="4"/>
  </si>
  <si>
    <t>昭和</t>
    <rPh sb="0" eb="2">
      <t>ショウワ</t>
    </rPh>
    <phoneticPr fontId="1"/>
  </si>
  <si>
    <t>※</t>
    <phoneticPr fontId="4"/>
  </si>
  <si>
    <t>※</t>
    <phoneticPr fontId="4"/>
  </si>
  <si>
    <t>※</t>
    <phoneticPr fontId="4"/>
  </si>
  <si>
    <t>※</t>
    <phoneticPr fontId="4"/>
  </si>
  <si>
    <t>平成</t>
    <rPh sb="0" eb="2">
      <t>ヘイセイ</t>
    </rPh>
    <phoneticPr fontId="1"/>
  </si>
  <si>
    <t>※</t>
  </si>
  <si>
    <t>世帯数</t>
    <rPh sb="0" eb="2">
      <t>セタイ</t>
    </rPh>
    <rPh sb="2" eb="3">
      <t>スウ</t>
    </rPh>
    <phoneticPr fontId="1"/>
  </si>
  <si>
    <t>人口</t>
    <rPh sb="0" eb="2">
      <t>ジンコウ</t>
    </rPh>
    <phoneticPr fontId="4"/>
  </si>
  <si>
    <t>年</t>
    <rPh sb="0" eb="1">
      <t>ネン</t>
    </rPh>
    <phoneticPr fontId="1"/>
  </si>
  <si>
    <t>人口</t>
    <rPh sb="0" eb="2">
      <t>ジンコウ</t>
    </rPh>
    <phoneticPr fontId="1"/>
  </si>
  <si>
    <t>予測</t>
    <rPh sb="0" eb="2">
      <t>ヨソク</t>
    </rPh>
    <phoneticPr fontId="1"/>
  </si>
  <si>
    <t>誤差</t>
    <rPh sb="0" eb="2">
      <t>ゴサ</t>
    </rPh>
    <phoneticPr fontId="1"/>
  </si>
  <si>
    <t>平均</t>
    <rPh sb="0" eb="2">
      <t>ヘイキン</t>
    </rPh>
    <phoneticPr fontId="1"/>
  </si>
  <si>
    <t>r</t>
    <phoneticPr fontId="1"/>
  </si>
  <si>
    <t>K</t>
    <phoneticPr fontId="1"/>
  </si>
  <si>
    <t>過去の最大人口</t>
    <rPh sb="0" eb="2">
      <t>カコ</t>
    </rPh>
    <rPh sb="3" eb="5">
      <t>サイダイ</t>
    </rPh>
    <rPh sb="5" eb="7">
      <t>ジンコウ</t>
    </rPh>
    <phoneticPr fontId="1"/>
  </si>
  <si>
    <t>Pt</t>
    <phoneticPr fontId="1"/>
  </si>
  <si>
    <t>P0</t>
    <phoneticPr fontId="1"/>
  </si>
  <si>
    <t>m</t>
    <phoneticPr fontId="1"/>
  </si>
  <si>
    <t>t</t>
    <phoneticPr fontId="1"/>
  </si>
  <si>
    <t>t期の人口</t>
    <rPh sb="1" eb="2">
      <t>キ</t>
    </rPh>
    <rPh sb="3" eb="5">
      <t>ジンコウ</t>
    </rPh>
    <phoneticPr fontId="1"/>
  </si>
  <si>
    <t>初期の人口</t>
    <rPh sb="0" eb="2">
      <t>ショキ</t>
    </rPh>
    <rPh sb="3" eb="5">
      <t>ジンコウ</t>
    </rPh>
    <phoneticPr fontId="1"/>
  </si>
  <si>
    <t>増減係数</t>
    <rPh sb="0" eb="2">
      <t>ゾウゲン</t>
    </rPh>
    <rPh sb="2" eb="4">
      <t>ケイスウ</t>
    </rPh>
    <phoneticPr fontId="1"/>
  </si>
  <si>
    <t>期</t>
    <rPh sb="0" eb="1">
      <t>キ</t>
    </rPh>
    <phoneticPr fontId="1"/>
  </si>
  <si>
    <t>P</t>
    <phoneticPr fontId="1"/>
  </si>
  <si>
    <t>r</t>
    <phoneticPr fontId="1"/>
  </si>
  <si>
    <t>最大人口</t>
    <rPh sb="0" eb="2">
      <t>サイダイ</t>
    </rPh>
    <rPh sb="2" eb="4">
      <t>ジンコウ</t>
    </rPh>
    <phoneticPr fontId="1"/>
  </si>
  <si>
    <t>マルサスモデル</t>
    <phoneticPr fontId="1"/>
  </si>
  <si>
    <t>コーホート変化率法</t>
    <rPh sb="5" eb="8">
      <t>ヘンカリツ</t>
    </rPh>
    <rPh sb="8" eb="9">
      <t>ホウ</t>
    </rPh>
    <phoneticPr fontId="1"/>
  </si>
  <si>
    <t>男</t>
    <rPh sb="0" eb="1">
      <t>オトコ</t>
    </rPh>
    <phoneticPr fontId="9"/>
  </si>
  <si>
    <t>0～4歳</t>
    <rPh sb="3" eb="4">
      <t>サイ</t>
    </rPh>
    <phoneticPr fontId="4"/>
  </si>
  <si>
    <t>5～9歳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</si>
  <si>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</si>
  <si>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</si>
  <si>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</si>
  <si>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</si>
  <si>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</si>
  <si>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</si>
  <si>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</si>
  <si>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</si>
  <si>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</si>
  <si>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</si>
  <si>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</si>
  <si>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</si>
  <si>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</si>
  <si>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</si>
  <si>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</si>
  <si>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</si>
  <si>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</si>
  <si>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</si>
  <si>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t>100歳以上</t>
  </si>
  <si>
    <t>不詳</t>
  </si>
  <si>
    <t>女</t>
    <rPh sb="0" eb="1">
      <t>オンナ</t>
    </rPh>
    <phoneticPr fontId="9"/>
  </si>
  <si>
    <t>総計</t>
    <rPh sb="0" eb="2">
      <t>ソウケイ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</si>
  <si>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</si>
  <si>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</si>
  <si>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変化率</t>
    <rPh sb="0" eb="3">
      <t>ヘンカリツ</t>
    </rPh>
    <phoneticPr fontId="1"/>
  </si>
  <si>
    <t>子ども比</t>
    <rPh sb="0" eb="1">
      <t>コ</t>
    </rPh>
    <rPh sb="3" eb="4">
      <t>ヒ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</si>
  <si>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</si>
  <si>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</si>
  <si>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</si>
  <si>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年少</t>
    <rPh sb="0" eb="2">
      <t>ネンショウ</t>
    </rPh>
    <phoneticPr fontId="1"/>
  </si>
  <si>
    <t>生産年齢</t>
    <rPh sb="0" eb="2">
      <t>セイサン</t>
    </rPh>
    <rPh sb="2" eb="4">
      <t>ネンレイ</t>
    </rPh>
    <phoneticPr fontId="1"/>
  </si>
  <si>
    <t>老年</t>
    <rPh sb="0" eb="2">
      <t>ロウネン</t>
    </rPh>
    <phoneticPr fontId="1"/>
  </si>
  <si>
    <t>割合</t>
    <rPh sb="0" eb="2">
      <t>ワリアイ</t>
    </rPh>
    <phoneticPr fontId="1"/>
  </si>
  <si>
    <t>人口</t>
    <rPh sb="0" eb="2">
      <t>ジンコウ</t>
    </rPh>
    <phoneticPr fontId="1"/>
  </si>
  <si>
    <t>ロジスティックモデル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</si>
</sst>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0.000"/>
    <numFmt numFmtId="178" formatCode="#,##0_ "/>
    <numFmt numFmtId="179" formatCode="#,##0.0_ "/>
    <numFmt numFmtId="180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 Light"/>
      <family val="3"/>
      <charset val="128"/>
      <scheme val="major"/>
    </font>
    <font>
      <sz val="11"/>
      <color rgb="FF0070C0"/>
      <name val="游ゴシック"/>
      <family val="3"/>
      <charset val="128"/>
      <scheme val="minor"/>
    </font>
    <font>
      <sz val="11"/>
      <color theme="5" tint="-0.249977111117893"/>
      <name val="游ゴシック"/>
      <family val="3"/>
      <charset val="128"/>
      <scheme val="minor"/>
    </font>
    <font>
      <sz val="11"/>
      <color rgb="FF7030A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6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8" fontId="3" fillId="0" borderId="3" xfId="2" applyNumberFormat="1" applyBorder="1" applyAlignment="1">
      <alignment horizontal="center" vertical="center"/>
    </xf>
    <xf numFmtId="178" fontId="3" fillId="0" borderId="1" xfId="2" applyNumberFormat="1" applyBorder="1" applyAlignment="1">
      <alignment horizontal="center" vertical="center"/>
    </xf>
    <xf numFmtId="179" fontId="3" fillId="0" borderId="7" xfId="2" applyNumberFormat="1" applyBorder="1" applyAlignment="1">
      <alignment horizontal="left" vertical="center"/>
    </xf>
    <xf numFmtId="179" fontId="3" fillId="0" borderId="0" xfId="2" applyNumberFormat="1" applyBorder="1" applyAlignment="1">
      <alignment horizontal="center" vertical="center"/>
    </xf>
    <xf numFmtId="179" fontId="3" fillId="0" borderId="4" xfId="2" applyNumberFormat="1" applyBorder="1" applyAlignment="1">
      <alignment horizontal="center" vertical="center" textRotation="255"/>
    </xf>
    <xf numFmtId="179" fontId="3" fillId="0" borderId="5" xfId="2" applyNumberFormat="1" applyBorder="1" applyAlignment="1">
      <alignment horizontal="center" vertical="center" textRotation="255"/>
    </xf>
    <xf numFmtId="0" fontId="3" fillId="0" borderId="0" xfId="2" applyNumberFormat="1" applyBorder="1" applyAlignment="1">
      <alignment horizontal="center" vertical="center"/>
    </xf>
    <xf numFmtId="179" fontId="3" fillId="0" borderId="0" xfId="2" applyNumberFormat="1" applyAlignment="1">
      <alignment vertical="center"/>
    </xf>
    <xf numFmtId="178" fontId="3" fillId="0" borderId="0" xfId="2" applyNumberFormat="1" applyBorder="1" applyAlignment="1">
      <alignment vertical="center"/>
    </xf>
    <xf numFmtId="178" fontId="3" fillId="0" borderId="8" xfId="2" applyNumberFormat="1" applyBorder="1" applyAlignment="1">
      <alignment vertical="center"/>
    </xf>
    <xf numFmtId="178" fontId="3" fillId="0" borderId="0" xfId="2" applyNumberFormat="1" applyAlignment="1">
      <alignment vertical="center"/>
    </xf>
    <xf numFmtId="179" fontId="3" fillId="0" borderId="7" xfId="2" applyNumberFormat="1" applyBorder="1" applyAlignment="1">
      <alignment vertical="center"/>
    </xf>
    <xf numFmtId="179" fontId="3" fillId="0" borderId="0" xfId="2" applyNumberFormat="1" applyBorder="1" applyAlignment="1">
      <alignment horizontal="right" vertical="center"/>
    </xf>
    <xf numFmtId="179" fontId="3" fillId="0" borderId="7" xfId="2" applyNumberFormat="1" applyBorder="1" applyAlignment="1">
      <alignment horizontal="right" vertical="center"/>
    </xf>
    <xf numFmtId="178" fontId="3" fillId="0" borderId="8" xfId="2" applyNumberFormat="1" applyFill="1" applyBorder="1" applyAlignment="1">
      <alignment vertical="center"/>
    </xf>
    <xf numFmtId="178" fontId="3" fillId="0" borderId="0" xfId="2" applyNumberFormat="1" applyFill="1" applyAlignment="1">
      <alignment vertical="center"/>
    </xf>
    <xf numFmtId="49" fontId="3" fillId="0" borderId="0" xfId="2" applyNumberFormat="1" applyAlignment="1">
      <alignment vertical="center"/>
    </xf>
    <xf numFmtId="178" fontId="3" fillId="0" borderId="7" xfId="2" applyNumberFormat="1" applyFill="1" applyBorder="1" applyAlignment="1">
      <alignment horizontal="right" vertical="center"/>
    </xf>
    <xf numFmtId="178" fontId="3" fillId="0" borderId="7" xfId="2" applyNumberFormat="1" applyFill="1" applyBorder="1" applyAlignment="1">
      <alignment vertical="center"/>
    </xf>
    <xf numFmtId="178" fontId="3" fillId="0" borderId="8" xfId="2" applyNumberFormat="1" applyFill="1" applyBorder="1" applyAlignment="1">
      <alignment horizontal="right" vertical="center"/>
    </xf>
    <xf numFmtId="178" fontId="3" fillId="0" borderId="0" xfId="2" applyNumberFormat="1" applyFill="1" applyBorder="1" applyAlignment="1">
      <alignment vertical="center"/>
    </xf>
    <xf numFmtId="178" fontId="3" fillId="0" borderId="0" xfId="2" applyNumberFormat="1" applyFill="1" applyBorder="1" applyAlignment="1">
      <alignment horizontal="right" vertical="center"/>
    </xf>
    <xf numFmtId="178" fontId="3" fillId="0" borderId="0" xfId="2" quotePrefix="1" applyNumberFormat="1" applyFill="1" applyBorder="1" applyAlignment="1">
      <alignment horizontal="right" vertical="center"/>
    </xf>
    <xf numFmtId="178" fontId="3" fillId="0" borderId="8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4" xfId="2" applyNumberFormat="1" applyFill="1" applyBorder="1" applyAlignment="1">
      <alignment horizontal="right" vertical="center"/>
    </xf>
    <xf numFmtId="178" fontId="3" fillId="0" borderId="5" xfId="2" applyNumberFormat="1" applyBorder="1" applyAlignment="1">
      <alignment vertical="center"/>
    </xf>
    <xf numFmtId="178" fontId="3" fillId="0" borderId="2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0" fontId="3" fillId="0" borderId="6" xfId="2" applyNumberFormat="1" applyBorder="1" applyAlignment="1">
      <alignment horizontal="center" vertical="center" textRotation="255"/>
    </xf>
    <xf numFmtId="179" fontId="3" fillId="0" borderId="0" xfId="2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5" fillId="0" borderId="0" xfId="0" applyFont="1">
      <alignment vertical="center"/>
    </xf>
    <xf numFmtId="177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7" fillId="0" borderId="0" xfId="0" applyFont="1">
      <alignment vertical="center"/>
    </xf>
    <xf numFmtId="0" fontId="8" fillId="0" borderId="1" xfId="4" applyFont="1" applyBorder="1" applyAlignment="1">
      <alignment horizontal="center" vertical="center" shrinkToFit="1"/>
    </xf>
    <xf numFmtId="0" fontId="10" fillId="0" borderId="1" xfId="4" applyFont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0" fontId="6" fillId="0" borderId="0" xfId="4">
      <alignment vertical="center"/>
    </xf>
    <xf numFmtId="0" fontId="8" fillId="0" borderId="0" xfId="4" applyFont="1">
      <alignment vertical="center"/>
    </xf>
    <xf numFmtId="0" fontId="8" fillId="0" borderId="9" xfId="4" applyFont="1" applyBorder="1" applyAlignment="1">
      <alignment horizontal="center" vertical="center" shrinkToFit="1"/>
    </xf>
    <xf numFmtId="0" fontId="8" fillId="0" borderId="10" xfId="4" applyFont="1" applyBorder="1" applyAlignment="1">
      <alignment horizontal="center" vertical="center" shrinkToFit="1"/>
    </xf>
    <xf numFmtId="0" fontId="6" fillId="0" borderId="0" xfId="4" applyBorder="1">
      <alignment vertical="center"/>
    </xf>
    <xf numFmtId="0" fontId="8" fillId="0" borderId="0" xfId="4" applyFont="1" applyBorder="1" applyAlignment="1">
      <alignment horizontal="center" vertical="center" shrinkToFit="1"/>
    </xf>
    <xf numFmtId="178" fontId="6" fillId="0" borderId="0" xfId="4" applyNumberFormat="1" applyBorder="1">
      <alignment vertical="center"/>
    </xf>
    <xf numFmtId="0" fontId="8" fillId="0" borderId="0" xfId="4" applyFont="1" applyAlignment="1">
      <alignment horizontal="center" vertical="center"/>
    </xf>
    <xf numFmtId="0" fontId="6" fillId="0" borderId="0" xfId="4" applyAlignment="1">
      <alignment horizontal="center" vertical="center"/>
    </xf>
    <xf numFmtId="177" fontId="6" fillId="0" borderId="0" xfId="4" applyNumberFormat="1" applyAlignment="1">
      <alignment horizontal="center" vertical="center"/>
    </xf>
    <xf numFmtId="0" fontId="6" fillId="0" borderId="0" xfId="4" applyBorder="1" applyAlignment="1">
      <alignment horizontal="center" vertical="center"/>
    </xf>
    <xf numFmtId="178" fontId="13" fillId="0" borderId="0" xfId="4" applyNumberFormat="1" applyFont="1">
      <alignment vertical="center"/>
    </xf>
    <xf numFmtId="178" fontId="14" fillId="0" borderId="0" xfId="4" applyNumberFormat="1" applyFont="1">
      <alignment vertical="center"/>
    </xf>
    <xf numFmtId="178" fontId="7" fillId="0" borderId="0" xfId="4" applyNumberFormat="1" applyFont="1">
      <alignment vertical="center"/>
    </xf>
    <xf numFmtId="0" fontId="8" fillId="0" borderId="1" xfId="4" applyFont="1" applyBorder="1" applyAlignment="1">
      <alignment horizontal="center" vertical="center"/>
    </xf>
    <xf numFmtId="0" fontId="15" fillId="0" borderId="1" xfId="4" applyFont="1" applyBorder="1">
      <alignment vertical="center"/>
    </xf>
    <xf numFmtId="178" fontId="15" fillId="0" borderId="1" xfId="4" applyNumberFormat="1" applyFont="1" applyBorder="1">
      <alignment vertical="center"/>
    </xf>
    <xf numFmtId="0" fontId="8" fillId="5" borderId="1" xfId="4" applyFont="1" applyFill="1" applyBorder="1">
      <alignment vertical="center"/>
    </xf>
    <xf numFmtId="178" fontId="8" fillId="5" borderId="1" xfId="4" applyNumberFormat="1" applyFont="1" applyFill="1" applyBorder="1">
      <alignment vertical="center"/>
    </xf>
    <xf numFmtId="178" fontId="6" fillId="0" borderId="0" xfId="4" applyNumberFormat="1">
      <alignment vertical="center"/>
    </xf>
    <xf numFmtId="180" fontId="6" fillId="0" borderId="0" xfId="5" applyNumberFormat="1" applyFont="1">
      <alignment vertical="center"/>
    </xf>
    <xf numFmtId="176" fontId="0" fillId="5" borderId="0" xfId="0" applyNumberFormat="1" applyFill="1">
      <alignment vertical="center"/>
    </xf>
  </cellXfs>
  <cellStyles count="6">
    <cellStyle name="パーセント" xfId="5" builtinId="5"/>
    <cellStyle name="桁区切り 2" xfId="3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岩手県!$E$1</c:f>
              <c:strCache>
                <c:ptCount val="1"/>
                <c:pt idx="0">
                  <c:v>人口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岩手県!$C$2:$C$139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岩手県!$E$2:$E$139</c:f>
              <c:numCache>
                <c:formatCode>#,##0_ </c:formatCode>
                <c:ptCount val="138"/>
                <c:pt idx="0">
                  <c:v>598132</c:v>
                </c:pt>
                <c:pt idx="1">
                  <c:v>605538</c:v>
                </c:pt>
                <c:pt idx="2">
                  <c:v>610732</c:v>
                </c:pt>
                <c:pt idx="3">
                  <c:v>615945</c:v>
                </c:pt>
                <c:pt idx="4">
                  <c:v>612736</c:v>
                </c:pt>
                <c:pt idx="5">
                  <c:v>622230</c:v>
                </c:pt>
                <c:pt idx="6">
                  <c:v>642054</c:v>
                </c:pt>
                <c:pt idx="7">
                  <c:v>654017</c:v>
                </c:pt>
                <c:pt idx="8">
                  <c:v>658351</c:v>
                </c:pt>
                <c:pt idx="9">
                  <c:v>666684</c:v>
                </c:pt>
                <c:pt idx="10">
                  <c:v>679217</c:v>
                </c:pt>
                <c:pt idx="11">
                  <c:v>678995</c:v>
                </c:pt>
                <c:pt idx="12">
                  <c:v>685776</c:v>
                </c:pt>
                <c:pt idx="13">
                  <c:v>692997</c:v>
                </c:pt>
                <c:pt idx="14">
                  <c:v>695799</c:v>
                </c:pt>
                <c:pt idx="15">
                  <c:v>705096</c:v>
                </c:pt>
                <c:pt idx="16">
                  <c:v>696747</c:v>
                </c:pt>
                <c:pt idx="17">
                  <c:v>704795</c:v>
                </c:pt>
                <c:pt idx="18">
                  <c:v>717895</c:v>
                </c:pt>
                <c:pt idx="19">
                  <c:v>719397</c:v>
                </c:pt>
                <c:pt idx="20">
                  <c:v>727124</c:v>
                </c:pt>
                <c:pt idx="21">
                  <c:v>736765</c:v>
                </c:pt>
                <c:pt idx="22">
                  <c:v>747928</c:v>
                </c:pt>
                <c:pt idx="23">
                  <c:v>748294</c:v>
                </c:pt>
                <c:pt idx="24">
                  <c:v>749927</c:v>
                </c:pt>
                <c:pt idx="25">
                  <c:v>756287</c:v>
                </c:pt>
                <c:pt idx="26">
                  <c:v>766335</c:v>
                </c:pt>
                <c:pt idx="27">
                  <c:v>770406</c:v>
                </c:pt>
                <c:pt idx="28">
                  <c:v>776024</c:v>
                </c:pt>
                <c:pt idx="29">
                  <c:v>790483</c:v>
                </c:pt>
                <c:pt idx="30">
                  <c:v>804172</c:v>
                </c:pt>
                <c:pt idx="31">
                  <c:v>816196</c:v>
                </c:pt>
                <c:pt idx="32">
                  <c:v>828828</c:v>
                </c:pt>
                <c:pt idx="33">
                  <c:v>833558</c:v>
                </c:pt>
                <c:pt idx="34">
                  <c:v>842042</c:v>
                </c:pt>
                <c:pt idx="35">
                  <c:v>850896</c:v>
                </c:pt>
                <c:pt idx="36">
                  <c:v>860837</c:v>
                </c:pt>
                <c:pt idx="37">
                  <c:v>877263</c:v>
                </c:pt>
                <c:pt idx="38">
                  <c:v>867390</c:v>
                </c:pt>
                <c:pt idx="39">
                  <c:v>878611</c:v>
                </c:pt>
                <c:pt idx="40">
                  <c:v>845540</c:v>
                </c:pt>
                <c:pt idx="41">
                  <c:v>884668</c:v>
                </c:pt>
                <c:pt idx="42">
                  <c:v>864200</c:v>
                </c:pt>
                <c:pt idx="43">
                  <c:v>873100</c:v>
                </c:pt>
                <c:pt idx="44">
                  <c:v>882200</c:v>
                </c:pt>
                <c:pt idx="45">
                  <c:v>900984</c:v>
                </c:pt>
                <c:pt idx="46">
                  <c:v>912500</c:v>
                </c:pt>
                <c:pt idx="47">
                  <c:v>924200</c:v>
                </c:pt>
                <c:pt idx="48">
                  <c:v>936000</c:v>
                </c:pt>
                <c:pt idx="49">
                  <c:v>948000</c:v>
                </c:pt>
                <c:pt idx="50">
                  <c:v>975771</c:v>
                </c:pt>
                <c:pt idx="51">
                  <c:v>990300</c:v>
                </c:pt>
                <c:pt idx="52">
                  <c:v>1005100</c:v>
                </c:pt>
                <c:pt idx="53">
                  <c:v>1020000</c:v>
                </c:pt>
                <c:pt idx="54">
                  <c:v>1035200</c:v>
                </c:pt>
                <c:pt idx="55">
                  <c:v>1046111</c:v>
                </c:pt>
                <c:pt idx="56">
                  <c:v>1060800</c:v>
                </c:pt>
                <c:pt idx="57">
                  <c:v>1075400</c:v>
                </c:pt>
                <c:pt idx="58">
                  <c:v>1089600</c:v>
                </c:pt>
                <c:pt idx="59">
                  <c:v>1099100</c:v>
                </c:pt>
                <c:pt idx="60">
                  <c:v>1095793</c:v>
                </c:pt>
                <c:pt idx="61">
                  <c:v>1127368</c:v>
                </c:pt>
                <c:pt idx="62">
                  <c:v>1117100</c:v>
                </c:pt>
                <c:pt idx="63">
                  <c:v>1140000</c:v>
                </c:pt>
                <c:pt idx="64">
                  <c:v>1103936</c:v>
                </c:pt>
                <c:pt idx="65">
                  <c:v>1227789</c:v>
                </c:pt>
                <c:pt idx="66">
                  <c:v>1217154</c:v>
                </c:pt>
                <c:pt idx="67">
                  <c:v>1262743</c:v>
                </c:pt>
                <c:pt idx="68">
                  <c:v>1294203</c:v>
                </c:pt>
                <c:pt idx="69">
                  <c:v>1325905</c:v>
                </c:pt>
                <c:pt idx="70">
                  <c:v>1346728</c:v>
                </c:pt>
                <c:pt idx="71">
                  <c:v>1368218</c:v>
                </c:pt>
                <c:pt idx="72">
                  <c:v>1386453</c:v>
                </c:pt>
                <c:pt idx="73">
                  <c:v>1413189</c:v>
                </c:pt>
                <c:pt idx="74">
                  <c:v>1425077</c:v>
                </c:pt>
                <c:pt idx="75">
                  <c:v>1427097</c:v>
                </c:pt>
                <c:pt idx="76">
                  <c:v>1433630</c:v>
                </c:pt>
                <c:pt idx="77">
                  <c:v>1436951</c:v>
                </c:pt>
                <c:pt idx="78">
                  <c:v>1441709</c:v>
                </c:pt>
                <c:pt idx="79">
                  <c:v>1445375</c:v>
                </c:pt>
                <c:pt idx="80">
                  <c:v>1448517</c:v>
                </c:pt>
                <c:pt idx="81">
                  <c:v>1449324</c:v>
                </c:pt>
                <c:pt idx="82">
                  <c:v>1448580</c:v>
                </c:pt>
                <c:pt idx="83">
                  <c:v>1445526</c:v>
                </c:pt>
                <c:pt idx="84">
                  <c:v>1439198</c:v>
                </c:pt>
                <c:pt idx="85">
                  <c:v>1411118</c:v>
                </c:pt>
                <c:pt idx="86">
                  <c:v>1396021</c:v>
                </c:pt>
                <c:pt idx="87">
                  <c:v>1391672</c:v>
                </c:pt>
                <c:pt idx="88">
                  <c:v>1385248</c:v>
                </c:pt>
                <c:pt idx="89">
                  <c:v>1371079</c:v>
                </c:pt>
                <c:pt idx="90">
                  <c:v>1371383</c:v>
                </c:pt>
                <c:pt idx="91">
                  <c:v>1362148</c:v>
                </c:pt>
                <c:pt idx="92">
                  <c:v>1359717</c:v>
                </c:pt>
                <c:pt idx="93">
                  <c:v>1359279</c:v>
                </c:pt>
                <c:pt idx="94">
                  <c:v>1362716</c:v>
                </c:pt>
                <c:pt idx="95">
                  <c:v>1385563</c:v>
                </c:pt>
                <c:pt idx="96">
                  <c:v>1394144</c:v>
                </c:pt>
                <c:pt idx="97">
                  <c:v>1398858</c:v>
                </c:pt>
                <c:pt idx="98">
                  <c:v>1405854</c:v>
                </c:pt>
                <c:pt idx="99">
                  <c:v>1411799</c:v>
                </c:pt>
                <c:pt idx="100">
                  <c:v>1421927</c:v>
                </c:pt>
                <c:pt idx="101">
                  <c:v>1424616</c:v>
                </c:pt>
                <c:pt idx="102">
                  <c:v>1425967</c:v>
                </c:pt>
                <c:pt idx="103">
                  <c:v>1427061</c:v>
                </c:pt>
                <c:pt idx="104">
                  <c:v>1427218</c:v>
                </c:pt>
                <c:pt idx="105">
                  <c:v>1433611</c:v>
                </c:pt>
                <c:pt idx="106">
                  <c:v>1429808</c:v>
                </c:pt>
                <c:pt idx="107">
                  <c:v>1423699</c:v>
                </c:pt>
                <c:pt idx="108">
                  <c:v>1419849</c:v>
                </c:pt>
                <c:pt idx="109">
                  <c:v>1415554</c:v>
                </c:pt>
                <c:pt idx="110">
                  <c:v>1416928</c:v>
                </c:pt>
                <c:pt idx="111">
                  <c:v>1415596</c:v>
                </c:pt>
                <c:pt idx="112">
                  <c:v>1415153</c:v>
                </c:pt>
                <c:pt idx="113">
                  <c:v>1415697</c:v>
                </c:pt>
                <c:pt idx="114">
                  <c:v>1416736</c:v>
                </c:pt>
                <c:pt idx="115">
                  <c:v>1419505</c:v>
                </c:pt>
                <c:pt idx="116">
                  <c:v>1419612</c:v>
                </c:pt>
                <c:pt idx="117">
                  <c:v>1419161</c:v>
                </c:pt>
                <c:pt idx="118">
                  <c:v>1418207</c:v>
                </c:pt>
                <c:pt idx="119">
                  <c:v>1415676</c:v>
                </c:pt>
                <c:pt idx="120">
                  <c:v>1416180</c:v>
                </c:pt>
                <c:pt idx="121">
                  <c:v>1413099</c:v>
                </c:pt>
                <c:pt idx="122">
                  <c:v>1408079</c:v>
                </c:pt>
                <c:pt idx="123">
                  <c:v>1401763</c:v>
                </c:pt>
                <c:pt idx="124">
                  <c:v>1394810</c:v>
                </c:pt>
                <c:pt idx="125">
                  <c:v>1385041</c:v>
                </c:pt>
                <c:pt idx="126">
                  <c:v>1374699</c:v>
                </c:pt>
                <c:pt idx="127">
                  <c:v>1363702</c:v>
                </c:pt>
                <c:pt idx="128">
                  <c:v>1352388</c:v>
                </c:pt>
                <c:pt idx="129">
                  <c:v>1340852</c:v>
                </c:pt>
                <c:pt idx="130">
                  <c:v>1330147</c:v>
                </c:pt>
                <c:pt idx="131">
                  <c:v>1312756</c:v>
                </c:pt>
                <c:pt idx="132">
                  <c:v>1303351</c:v>
                </c:pt>
                <c:pt idx="133">
                  <c:v>1294453</c:v>
                </c:pt>
                <c:pt idx="134">
                  <c:v>1284384</c:v>
                </c:pt>
                <c:pt idx="135">
                  <c:v>1279594</c:v>
                </c:pt>
                <c:pt idx="136">
                  <c:v>1268083</c:v>
                </c:pt>
                <c:pt idx="137">
                  <c:v>1254807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5F-47F5-A7D8-FA33A5476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37208"/>
        <c:axId val="699933600"/>
      </c:scatterChart>
      <c:valAx>
        <c:axId val="699937208"/>
        <c:scaling>
          <c:orientation val="minMax"/>
          <c:max val="2020"/>
          <c:min val="18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3600"/>
        <c:crosses val="autoZero"/>
        <c:crossBetween val="midCat"/>
        <c:majorUnit val="10"/>
        <c:minorUnit val="5"/>
      </c:valAx>
      <c:valAx>
        <c:axId val="69993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人口（万人）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7208"/>
        <c:crosses val="autoZero"/>
        <c:crossBetween val="midCat"/>
        <c:minorUnit val="100000"/>
        <c:dispUnits>
          <c:builtInUnit val="ten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岩手県!$E$1</c:f>
              <c:strCache>
                <c:ptCount val="1"/>
                <c:pt idx="0">
                  <c:v>人口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岩手県!$C$2:$C$139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岩手県!$E$2:$E$139</c:f>
              <c:numCache>
                <c:formatCode>#,##0_ </c:formatCode>
                <c:ptCount val="138"/>
                <c:pt idx="0">
                  <c:v>598132</c:v>
                </c:pt>
                <c:pt idx="1">
                  <c:v>605538</c:v>
                </c:pt>
                <c:pt idx="2">
                  <c:v>610732</c:v>
                </c:pt>
                <c:pt idx="3">
                  <c:v>615945</c:v>
                </c:pt>
                <c:pt idx="4">
                  <c:v>612736</c:v>
                </c:pt>
                <c:pt idx="5">
                  <c:v>622230</c:v>
                </c:pt>
                <c:pt idx="6">
                  <c:v>642054</c:v>
                </c:pt>
                <c:pt idx="7">
                  <c:v>654017</c:v>
                </c:pt>
                <c:pt idx="8">
                  <c:v>658351</c:v>
                </c:pt>
                <c:pt idx="9">
                  <c:v>666684</c:v>
                </c:pt>
                <c:pt idx="10">
                  <c:v>679217</c:v>
                </c:pt>
                <c:pt idx="11">
                  <c:v>678995</c:v>
                </c:pt>
                <c:pt idx="12">
                  <c:v>685776</c:v>
                </c:pt>
                <c:pt idx="13">
                  <c:v>692997</c:v>
                </c:pt>
                <c:pt idx="14">
                  <c:v>695799</c:v>
                </c:pt>
                <c:pt idx="15">
                  <c:v>705096</c:v>
                </c:pt>
                <c:pt idx="16">
                  <c:v>696747</c:v>
                </c:pt>
                <c:pt idx="17">
                  <c:v>704795</c:v>
                </c:pt>
                <c:pt idx="18">
                  <c:v>717895</c:v>
                </c:pt>
                <c:pt idx="19">
                  <c:v>719397</c:v>
                </c:pt>
                <c:pt idx="20">
                  <c:v>727124</c:v>
                </c:pt>
                <c:pt idx="21">
                  <c:v>736765</c:v>
                </c:pt>
                <c:pt idx="22">
                  <c:v>747928</c:v>
                </c:pt>
                <c:pt idx="23">
                  <c:v>748294</c:v>
                </c:pt>
                <c:pt idx="24">
                  <c:v>749927</c:v>
                </c:pt>
                <c:pt idx="25">
                  <c:v>756287</c:v>
                </c:pt>
                <c:pt idx="26">
                  <c:v>766335</c:v>
                </c:pt>
                <c:pt idx="27">
                  <c:v>770406</c:v>
                </c:pt>
                <c:pt idx="28">
                  <c:v>776024</c:v>
                </c:pt>
                <c:pt idx="29">
                  <c:v>790483</c:v>
                </c:pt>
                <c:pt idx="30">
                  <c:v>804172</c:v>
                </c:pt>
                <c:pt idx="31">
                  <c:v>816196</c:v>
                </c:pt>
                <c:pt idx="32">
                  <c:v>828828</c:v>
                </c:pt>
                <c:pt idx="33">
                  <c:v>833558</c:v>
                </c:pt>
                <c:pt idx="34">
                  <c:v>842042</c:v>
                </c:pt>
                <c:pt idx="35">
                  <c:v>850896</c:v>
                </c:pt>
                <c:pt idx="36">
                  <c:v>860837</c:v>
                </c:pt>
                <c:pt idx="37">
                  <c:v>877263</c:v>
                </c:pt>
                <c:pt idx="38">
                  <c:v>867390</c:v>
                </c:pt>
                <c:pt idx="39">
                  <c:v>878611</c:v>
                </c:pt>
                <c:pt idx="40">
                  <c:v>845540</c:v>
                </c:pt>
                <c:pt idx="41">
                  <c:v>884668</c:v>
                </c:pt>
                <c:pt idx="42">
                  <c:v>864200</c:v>
                </c:pt>
                <c:pt idx="43">
                  <c:v>873100</c:v>
                </c:pt>
                <c:pt idx="44">
                  <c:v>882200</c:v>
                </c:pt>
                <c:pt idx="45">
                  <c:v>900984</c:v>
                </c:pt>
                <c:pt idx="46">
                  <c:v>912500</c:v>
                </c:pt>
                <c:pt idx="47">
                  <c:v>924200</c:v>
                </c:pt>
                <c:pt idx="48">
                  <c:v>936000</c:v>
                </c:pt>
                <c:pt idx="49">
                  <c:v>948000</c:v>
                </c:pt>
                <c:pt idx="50">
                  <c:v>975771</c:v>
                </c:pt>
                <c:pt idx="51">
                  <c:v>990300</c:v>
                </c:pt>
                <c:pt idx="52">
                  <c:v>1005100</c:v>
                </c:pt>
                <c:pt idx="53">
                  <c:v>1020000</c:v>
                </c:pt>
                <c:pt idx="54">
                  <c:v>1035200</c:v>
                </c:pt>
                <c:pt idx="55">
                  <c:v>1046111</c:v>
                </c:pt>
                <c:pt idx="56">
                  <c:v>1060800</c:v>
                </c:pt>
                <c:pt idx="57">
                  <c:v>1075400</c:v>
                </c:pt>
                <c:pt idx="58">
                  <c:v>1089600</c:v>
                </c:pt>
                <c:pt idx="59">
                  <c:v>1099100</c:v>
                </c:pt>
                <c:pt idx="60">
                  <c:v>1095793</c:v>
                </c:pt>
                <c:pt idx="61">
                  <c:v>1127368</c:v>
                </c:pt>
                <c:pt idx="62">
                  <c:v>1117100</c:v>
                </c:pt>
                <c:pt idx="63">
                  <c:v>1140000</c:v>
                </c:pt>
                <c:pt idx="64">
                  <c:v>1103936</c:v>
                </c:pt>
                <c:pt idx="65">
                  <c:v>1227789</c:v>
                </c:pt>
                <c:pt idx="66">
                  <c:v>1217154</c:v>
                </c:pt>
                <c:pt idx="67">
                  <c:v>1262743</c:v>
                </c:pt>
                <c:pt idx="68">
                  <c:v>1294203</c:v>
                </c:pt>
                <c:pt idx="69">
                  <c:v>1325905</c:v>
                </c:pt>
                <c:pt idx="70">
                  <c:v>1346728</c:v>
                </c:pt>
                <c:pt idx="71">
                  <c:v>1368218</c:v>
                </c:pt>
                <c:pt idx="72">
                  <c:v>1386453</c:v>
                </c:pt>
                <c:pt idx="73">
                  <c:v>1413189</c:v>
                </c:pt>
                <c:pt idx="74">
                  <c:v>1425077</c:v>
                </c:pt>
                <c:pt idx="75">
                  <c:v>1427097</c:v>
                </c:pt>
                <c:pt idx="76">
                  <c:v>1433630</c:v>
                </c:pt>
                <c:pt idx="77">
                  <c:v>1436951</c:v>
                </c:pt>
                <c:pt idx="78">
                  <c:v>1441709</c:v>
                </c:pt>
                <c:pt idx="79">
                  <c:v>1445375</c:v>
                </c:pt>
                <c:pt idx="80">
                  <c:v>1448517</c:v>
                </c:pt>
                <c:pt idx="81">
                  <c:v>1449324</c:v>
                </c:pt>
                <c:pt idx="82">
                  <c:v>1448580</c:v>
                </c:pt>
                <c:pt idx="83">
                  <c:v>1445526</c:v>
                </c:pt>
                <c:pt idx="84">
                  <c:v>1439198</c:v>
                </c:pt>
                <c:pt idx="85">
                  <c:v>1411118</c:v>
                </c:pt>
                <c:pt idx="86">
                  <c:v>1396021</c:v>
                </c:pt>
                <c:pt idx="87">
                  <c:v>1391672</c:v>
                </c:pt>
                <c:pt idx="88">
                  <c:v>1385248</c:v>
                </c:pt>
                <c:pt idx="89">
                  <c:v>1371079</c:v>
                </c:pt>
                <c:pt idx="90">
                  <c:v>1371383</c:v>
                </c:pt>
                <c:pt idx="91">
                  <c:v>1362148</c:v>
                </c:pt>
                <c:pt idx="92">
                  <c:v>1359717</c:v>
                </c:pt>
                <c:pt idx="93">
                  <c:v>1359279</c:v>
                </c:pt>
                <c:pt idx="94">
                  <c:v>1362716</c:v>
                </c:pt>
                <c:pt idx="95">
                  <c:v>1385563</c:v>
                </c:pt>
                <c:pt idx="96">
                  <c:v>1394144</c:v>
                </c:pt>
                <c:pt idx="97">
                  <c:v>1398858</c:v>
                </c:pt>
                <c:pt idx="98">
                  <c:v>1405854</c:v>
                </c:pt>
                <c:pt idx="99">
                  <c:v>1411799</c:v>
                </c:pt>
                <c:pt idx="100">
                  <c:v>1421927</c:v>
                </c:pt>
                <c:pt idx="101">
                  <c:v>1424616</c:v>
                </c:pt>
                <c:pt idx="102">
                  <c:v>1425967</c:v>
                </c:pt>
                <c:pt idx="103">
                  <c:v>1427061</c:v>
                </c:pt>
                <c:pt idx="104">
                  <c:v>1427218</c:v>
                </c:pt>
                <c:pt idx="105">
                  <c:v>1433611</c:v>
                </c:pt>
                <c:pt idx="106">
                  <c:v>1429808</c:v>
                </c:pt>
                <c:pt idx="107">
                  <c:v>1423699</c:v>
                </c:pt>
                <c:pt idx="108">
                  <c:v>1419849</c:v>
                </c:pt>
                <c:pt idx="109">
                  <c:v>1415554</c:v>
                </c:pt>
                <c:pt idx="110">
                  <c:v>1416928</c:v>
                </c:pt>
                <c:pt idx="111">
                  <c:v>1415596</c:v>
                </c:pt>
                <c:pt idx="112">
                  <c:v>1415153</c:v>
                </c:pt>
                <c:pt idx="113">
                  <c:v>1415697</c:v>
                </c:pt>
                <c:pt idx="114">
                  <c:v>1416736</c:v>
                </c:pt>
                <c:pt idx="115">
                  <c:v>1419505</c:v>
                </c:pt>
                <c:pt idx="116">
                  <c:v>1419612</c:v>
                </c:pt>
                <c:pt idx="117">
                  <c:v>1419161</c:v>
                </c:pt>
                <c:pt idx="118">
                  <c:v>1418207</c:v>
                </c:pt>
                <c:pt idx="119">
                  <c:v>1415676</c:v>
                </c:pt>
                <c:pt idx="120">
                  <c:v>1416180</c:v>
                </c:pt>
                <c:pt idx="121">
                  <c:v>1413099</c:v>
                </c:pt>
                <c:pt idx="122">
                  <c:v>1408079</c:v>
                </c:pt>
                <c:pt idx="123">
                  <c:v>1401763</c:v>
                </c:pt>
                <c:pt idx="124">
                  <c:v>1394810</c:v>
                </c:pt>
                <c:pt idx="125">
                  <c:v>1385041</c:v>
                </c:pt>
                <c:pt idx="126">
                  <c:v>1374699</c:v>
                </c:pt>
                <c:pt idx="127">
                  <c:v>1363702</c:v>
                </c:pt>
                <c:pt idx="128">
                  <c:v>1352388</c:v>
                </c:pt>
                <c:pt idx="129">
                  <c:v>1340852</c:v>
                </c:pt>
                <c:pt idx="130">
                  <c:v>1330147</c:v>
                </c:pt>
                <c:pt idx="131">
                  <c:v>1312756</c:v>
                </c:pt>
                <c:pt idx="132">
                  <c:v>1303351</c:v>
                </c:pt>
                <c:pt idx="133">
                  <c:v>1294453</c:v>
                </c:pt>
                <c:pt idx="134">
                  <c:v>1284384</c:v>
                </c:pt>
                <c:pt idx="135">
                  <c:v>1279594</c:v>
                </c:pt>
                <c:pt idx="136">
                  <c:v>1268083</c:v>
                </c:pt>
                <c:pt idx="137">
                  <c:v>1254807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B-4685-B20E-AF3E40C063C6}"/>
            </c:ext>
          </c:extLst>
        </c:ser>
        <c:ser>
          <c:idx val="1"/>
          <c:order val="1"/>
          <c:tx>
            <c:strRef>
              <c:f>マルサス!$A$1</c:f>
              <c:strCache>
                <c:ptCount val="1"/>
                <c:pt idx="0">
                  <c:v>マルサスモデル</c:v>
                </c:pt>
              </c:strCache>
            </c:strRef>
          </c:tx>
          <c:spPr>
            <a:ln w="158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マルサス!$B$4:$B$54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xVal>
          <c:yVal>
            <c:numRef>
              <c:f>マルサス!$D$4:$D$54</c:f>
              <c:numCache>
                <c:formatCode>#,##0_ ;[Red]\-#,##0\ </c:formatCode>
                <c:ptCount val="51"/>
                <c:pt idx="0">
                  <c:v>1400000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8B-4685-B20E-AF3E40C063C6}"/>
            </c:ext>
          </c:extLst>
        </c:ser>
        <c:ser>
          <c:idx val="2"/>
          <c:order val="2"/>
          <c:tx>
            <c:strRef>
              <c:f>ロジスティック!$A$1</c:f>
              <c:strCache>
                <c:ptCount val="1"/>
                <c:pt idx="0">
                  <c:v>ロジスティックモデル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ロジスティック!$B$4:$B$54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xVal>
          <c:yVal>
            <c:numRef>
              <c:f>ロジスティック!$D$4:$D$54</c:f>
              <c:numCache>
                <c:formatCode>#,##0_ ;[Red]\-#,##0\ </c:formatCode>
                <c:ptCount val="51"/>
                <c:pt idx="0">
                  <c:v>1420000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8B-4685-B20E-AF3E40C063C6}"/>
            </c:ext>
          </c:extLst>
        </c:ser>
        <c:ser>
          <c:idx val="3"/>
          <c:order val="3"/>
          <c:tx>
            <c:strRef>
              <c:f>コーホート!$A$1</c:f>
              <c:strCache>
                <c:ptCount val="1"/>
                <c:pt idx="0">
                  <c:v>コーホート変化率法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コーホート!$B$4:$B$14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xVal>
          <c:yVal>
            <c:numRef>
              <c:f>コーホート!$C$4:$C$14</c:f>
              <c:numCache>
                <c:formatCode>#,##0_ </c:formatCode>
                <c:ptCount val="11"/>
                <c:pt idx="0">
                  <c:v>1330147</c:v>
                </c:pt>
                <c:pt idx="1">
                  <c:v>1279594</c:v>
                </c:pt>
                <c:pt idx="2">
                  <c:v>1215083.5966541225</c:v>
                </c:pt>
                <c:pt idx="3">
                  <c:v>1141941.7015940463</c:v>
                </c:pt>
                <c:pt idx="4">
                  <c:v>1064416.7646248373</c:v>
                </c:pt>
                <c:pt idx="5">
                  <c:v>984859.61603023845</c:v>
                </c:pt>
                <c:pt idx="6">
                  <c:v>904741.6392227537</c:v>
                </c:pt>
                <c:pt idx="7">
                  <c:v>826250.19514039229</c:v>
                </c:pt>
                <c:pt idx="8">
                  <c:v>751573.65856211912</c:v>
                </c:pt>
                <c:pt idx="9">
                  <c:v>681034.27377859352</c:v>
                </c:pt>
                <c:pt idx="10">
                  <c:v>613976.92859175894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8B-4685-B20E-AF3E40C0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37208"/>
        <c:axId val="699933600"/>
      </c:scatterChart>
      <c:valAx>
        <c:axId val="699937208"/>
        <c:scaling>
          <c:orientation val="minMax"/>
          <c:max val="2060"/>
          <c:min val="18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3600"/>
        <c:crosses val="autoZero"/>
        <c:crossBetween val="midCat"/>
        <c:majorUnit val="20"/>
        <c:minorUnit val="10"/>
      </c:valAx>
      <c:valAx>
        <c:axId val="69993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人口（万人）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7208"/>
        <c:crosses val="autoZero"/>
        <c:crossBetween val="midCat"/>
        <c:minorUnit val="100000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マルサス!$C$2</c:f>
              <c:strCache>
                <c:ptCount val="1"/>
                <c:pt idx="0">
                  <c:v>人口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マルサス!$B$4:$B$34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マルサス!$C$4:$C$34</c:f>
              <c:numCache>
                <c:formatCode>#,##0_ ;[Red]\-#,##0\ </c:formatCode>
                <c:ptCount val="31"/>
                <c:pt idx="0">
                  <c:v>1416180</c:v>
                </c:pt>
                <c:pt idx="1">
                  <c:v>1413099</c:v>
                </c:pt>
                <c:pt idx="2">
                  <c:v>1408079</c:v>
                </c:pt>
                <c:pt idx="3">
                  <c:v>1401763</c:v>
                </c:pt>
                <c:pt idx="4">
                  <c:v>1394810</c:v>
                </c:pt>
                <c:pt idx="5">
                  <c:v>1385041</c:v>
                </c:pt>
                <c:pt idx="6">
                  <c:v>1374699</c:v>
                </c:pt>
                <c:pt idx="7">
                  <c:v>1363702</c:v>
                </c:pt>
                <c:pt idx="8">
                  <c:v>1352388</c:v>
                </c:pt>
                <c:pt idx="9">
                  <c:v>1340852</c:v>
                </c:pt>
                <c:pt idx="10">
                  <c:v>1330147</c:v>
                </c:pt>
                <c:pt idx="11">
                  <c:v>1312756</c:v>
                </c:pt>
                <c:pt idx="12">
                  <c:v>1303351</c:v>
                </c:pt>
                <c:pt idx="13">
                  <c:v>1294453</c:v>
                </c:pt>
                <c:pt idx="14">
                  <c:v>1284384</c:v>
                </c:pt>
                <c:pt idx="15">
                  <c:v>1279594</c:v>
                </c:pt>
                <c:pt idx="16">
                  <c:v>1268083</c:v>
                </c:pt>
                <c:pt idx="17">
                  <c:v>1254807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E0-4FF7-95B7-74EE57AFAD2A}"/>
            </c:ext>
          </c:extLst>
        </c:ser>
        <c:ser>
          <c:idx val="1"/>
          <c:order val="1"/>
          <c:tx>
            <c:strRef>
              <c:f>マルサス!$D$3</c:f>
              <c:strCache>
                <c:ptCount val="1"/>
                <c:pt idx="0">
                  <c:v>予測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マルサス!$B$4:$B$54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xVal>
          <c:yVal>
            <c:numRef>
              <c:f>マルサス!$D$4:$D$54</c:f>
              <c:numCache>
                <c:formatCode>#,##0_ ;[Red]\-#,##0\ </c:formatCode>
                <c:ptCount val="51"/>
                <c:pt idx="0">
                  <c:v>1400000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E0-4FF7-95B7-74EE57AF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37208"/>
        <c:axId val="699933600"/>
      </c:scatterChart>
      <c:valAx>
        <c:axId val="699937208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3600"/>
        <c:crosses val="autoZero"/>
        <c:crossBetween val="midCat"/>
        <c:majorUnit val="5"/>
        <c:minorUnit val="1"/>
      </c:valAx>
      <c:valAx>
        <c:axId val="69993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人口（万人）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7208"/>
        <c:crosses val="autoZero"/>
        <c:crossBetween val="midCat"/>
        <c:minorUnit val="100000"/>
        <c:dispUnits>
          <c:builtInUnit val="ten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ロジスティック!$C$2</c:f>
              <c:strCache>
                <c:ptCount val="1"/>
                <c:pt idx="0">
                  <c:v>人口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ロジスティック!$B$4:$B$34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ロジスティック!$C$4:$C$34</c:f>
              <c:numCache>
                <c:formatCode>#,##0_ ;[Red]\-#,##0\ </c:formatCode>
                <c:ptCount val="31"/>
                <c:pt idx="0">
                  <c:v>1416180</c:v>
                </c:pt>
                <c:pt idx="1">
                  <c:v>1413099</c:v>
                </c:pt>
                <c:pt idx="2">
                  <c:v>1408079</c:v>
                </c:pt>
                <c:pt idx="3">
                  <c:v>1401763</c:v>
                </c:pt>
                <c:pt idx="4">
                  <c:v>1394810</c:v>
                </c:pt>
                <c:pt idx="5">
                  <c:v>1385041</c:v>
                </c:pt>
                <c:pt idx="6">
                  <c:v>1374699</c:v>
                </c:pt>
                <c:pt idx="7">
                  <c:v>1363702</c:v>
                </c:pt>
                <c:pt idx="8">
                  <c:v>1352388</c:v>
                </c:pt>
                <c:pt idx="9">
                  <c:v>1340852</c:v>
                </c:pt>
                <c:pt idx="10">
                  <c:v>1330147</c:v>
                </c:pt>
                <c:pt idx="11">
                  <c:v>1312756</c:v>
                </c:pt>
                <c:pt idx="12">
                  <c:v>1303351</c:v>
                </c:pt>
                <c:pt idx="13">
                  <c:v>1294453</c:v>
                </c:pt>
                <c:pt idx="14">
                  <c:v>1284384</c:v>
                </c:pt>
                <c:pt idx="15">
                  <c:v>1279594</c:v>
                </c:pt>
                <c:pt idx="16">
                  <c:v>1268083</c:v>
                </c:pt>
                <c:pt idx="17">
                  <c:v>1254807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A6-4379-B050-A42AA5AB6E23}"/>
            </c:ext>
          </c:extLst>
        </c:ser>
        <c:ser>
          <c:idx val="1"/>
          <c:order val="1"/>
          <c:tx>
            <c:strRef>
              <c:f>ロジスティック!$D$3</c:f>
              <c:strCache>
                <c:ptCount val="1"/>
                <c:pt idx="0">
                  <c:v>予測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ロジスティック!$B$4:$B$54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xVal>
          <c:yVal>
            <c:numRef>
              <c:f>ロジスティック!$D$4:$D$54</c:f>
              <c:numCache>
                <c:formatCode>#,##0_ ;[Red]\-#,##0\ </c:formatCode>
                <c:ptCount val="51"/>
                <c:pt idx="0">
                  <c:v>1420000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A6-4379-B050-A42AA5AB6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37208"/>
        <c:axId val="699933600"/>
      </c:scatterChart>
      <c:valAx>
        <c:axId val="699937208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3600"/>
        <c:crosses val="autoZero"/>
        <c:crossBetween val="midCat"/>
        <c:majorUnit val="5"/>
        <c:minorUnit val="1"/>
      </c:valAx>
      <c:valAx>
        <c:axId val="69993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人口（万人）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7208"/>
        <c:crosses val="autoZero"/>
        <c:crossBetween val="midCat"/>
        <c:minorUnit val="100000"/>
        <c:dispUnits>
          <c:builtInUnit val="ten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岩手県!$E$1</c:f>
              <c:strCache>
                <c:ptCount val="1"/>
                <c:pt idx="0">
                  <c:v>人口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岩手県!$C$2:$C$139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岩手県!$E$2:$E$139</c:f>
              <c:numCache>
                <c:formatCode>#,##0_ </c:formatCode>
                <c:ptCount val="138"/>
                <c:pt idx="0">
                  <c:v>598132</c:v>
                </c:pt>
                <c:pt idx="1">
                  <c:v>605538</c:v>
                </c:pt>
                <c:pt idx="2">
                  <c:v>610732</c:v>
                </c:pt>
                <c:pt idx="3">
                  <c:v>615945</c:v>
                </c:pt>
                <c:pt idx="4">
                  <c:v>612736</c:v>
                </c:pt>
                <c:pt idx="5">
                  <c:v>622230</c:v>
                </c:pt>
                <c:pt idx="6">
                  <c:v>642054</c:v>
                </c:pt>
                <c:pt idx="7">
                  <c:v>654017</c:v>
                </c:pt>
                <c:pt idx="8">
                  <c:v>658351</c:v>
                </c:pt>
                <c:pt idx="9">
                  <c:v>666684</c:v>
                </c:pt>
                <c:pt idx="10">
                  <c:v>679217</c:v>
                </c:pt>
                <c:pt idx="11">
                  <c:v>678995</c:v>
                </c:pt>
                <c:pt idx="12">
                  <c:v>685776</c:v>
                </c:pt>
                <c:pt idx="13">
                  <c:v>692997</c:v>
                </c:pt>
                <c:pt idx="14">
                  <c:v>695799</c:v>
                </c:pt>
                <c:pt idx="15">
                  <c:v>705096</c:v>
                </c:pt>
                <c:pt idx="16">
                  <c:v>696747</c:v>
                </c:pt>
                <c:pt idx="17">
                  <c:v>704795</c:v>
                </c:pt>
                <c:pt idx="18">
                  <c:v>717895</c:v>
                </c:pt>
                <c:pt idx="19">
                  <c:v>719397</c:v>
                </c:pt>
                <c:pt idx="20">
                  <c:v>727124</c:v>
                </c:pt>
                <c:pt idx="21">
                  <c:v>736765</c:v>
                </c:pt>
                <c:pt idx="22">
                  <c:v>747928</c:v>
                </c:pt>
                <c:pt idx="23">
                  <c:v>748294</c:v>
                </c:pt>
                <c:pt idx="24">
                  <c:v>749927</c:v>
                </c:pt>
                <c:pt idx="25">
                  <c:v>756287</c:v>
                </c:pt>
                <c:pt idx="26">
                  <c:v>766335</c:v>
                </c:pt>
                <c:pt idx="27">
                  <c:v>770406</c:v>
                </c:pt>
                <c:pt idx="28">
                  <c:v>776024</c:v>
                </c:pt>
                <c:pt idx="29">
                  <c:v>790483</c:v>
                </c:pt>
                <c:pt idx="30">
                  <c:v>804172</c:v>
                </c:pt>
                <c:pt idx="31">
                  <c:v>816196</c:v>
                </c:pt>
                <c:pt idx="32">
                  <c:v>828828</c:v>
                </c:pt>
                <c:pt idx="33">
                  <c:v>833558</c:v>
                </c:pt>
                <c:pt idx="34">
                  <c:v>842042</c:v>
                </c:pt>
                <c:pt idx="35">
                  <c:v>850896</c:v>
                </c:pt>
                <c:pt idx="36">
                  <c:v>860837</c:v>
                </c:pt>
                <c:pt idx="37">
                  <c:v>877263</c:v>
                </c:pt>
                <c:pt idx="38">
                  <c:v>867390</c:v>
                </c:pt>
                <c:pt idx="39">
                  <c:v>878611</c:v>
                </c:pt>
                <c:pt idx="40">
                  <c:v>845540</c:v>
                </c:pt>
                <c:pt idx="41">
                  <c:v>884668</c:v>
                </c:pt>
                <c:pt idx="42">
                  <c:v>864200</c:v>
                </c:pt>
                <c:pt idx="43">
                  <c:v>873100</c:v>
                </c:pt>
                <c:pt idx="44">
                  <c:v>882200</c:v>
                </c:pt>
                <c:pt idx="45">
                  <c:v>900984</c:v>
                </c:pt>
                <c:pt idx="46">
                  <c:v>912500</c:v>
                </c:pt>
                <c:pt idx="47">
                  <c:v>924200</c:v>
                </c:pt>
                <c:pt idx="48">
                  <c:v>936000</c:v>
                </c:pt>
                <c:pt idx="49">
                  <c:v>948000</c:v>
                </c:pt>
                <c:pt idx="50">
                  <c:v>975771</c:v>
                </c:pt>
                <c:pt idx="51">
                  <c:v>990300</c:v>
                </c:pt>
                <c:pt idx="52">
                  <c:v>1005100</c:v>
                </c:pt>
                <c:pt idx="53">
                  <c:v>1020000</c:v>
                </c:pt>
                <c:pt idx="54">
                  <c:v>1035200</c:v>
                </c:pt>
                <c:pt idx="55">
                  <c:v>1046111</c:v>
                </c:pt>
                <c:pt idx="56">
                  <c:v>1060800</c:v>
                </c:pt>
                <c:pt idx="57">
                  <c:v>1075400</c:v>
                </c:pt>
                <c:pt idx="58">
                  <c:v>1089600</c:v>
                </c:pt>
                <c:pt idx="59">
                  <c:v>1099100</c:v>
                </c:pt>
                <c:pt idx="60">
                  <c:v>1095793</c:v>
                </c:pt>
                <c:pt idx="61">
                  <c:v>1127368</c:v>
                </c:pt>
                <c:pt idx="62">
                  <c:v>1117100</c:v>
                </c:pt>
                <c:pt idx="63">
                  <c:v>1140000</c:v>
                </c:pt>
                <c:pt idx="64">
                  <c:v>1103936</c:v>
                </c:pt>
                <c:pt idx="65">
                  <c:v>1227789</c:v>
                </c:pt>
                <c:pt idx="66">
                  <c:v>1217154</c:v>
                </c:pt>
                <c:pt idx="67">
                  <c:v>1262743</c:v>
                </c:pt>
                <c:pt idx="68">
                  <c:v>1294203</c:v>
                </c:pt>
                <c:pt idx="69">
                  <c:v>1325905</c:v>
                </c:pt>
                <c:pt idx="70">
                  <c:v>1346728</c:v>
                </c:pt>
                <c:pt idx="71">
                  <c:v>1368218</c:v>
                </c:pt>
                <c:pt idx="72">
                  <c:v>1386453</c:v>
                </c:pt>
                <c:pt idx="73">
                  <c:v>1413189</c:v>
                </c:pt>
                <c:pt idx="74">
                  <c:v>1425077</c:v>
                </c:pt>
                <c:pt idx="75">
                  <c:v>1427097</c:v>
                </c:pt>
                <c:pt idx="76">
                  <c:v>1433630</c:v>
                </c:pt>
                <c:pt idx="77">
                  <c:v>1436951</c:v>
                </c:pt>
                <c:pt idx="78">
                  <c:v>1441709</c:v>
                </c:pt>
                <c:pt idx="79">
                  <c:v>1445375</c:v>
                </c:pt>
                <c:pt idx="80">
                  <c:v>1448517</c:v>
                </c:pt>
                <c:pt idx="81">
                  <c:v>1449324</c:v>
                </c:pt>
                <c:pt idx="82">
                  <c:v>1448580</c:v>
                </c:pt>
                <c:pt idx="83">
                  <c:v>1445526</c:v>
                </c:pt>
                <c:pt idx="84">
                  <c:v>1439198</c:v>
                </c:pt>
                <c:pt idx="85">
                  <c:v>1411118</c:v>
                </c:pt>
                <c:pt idx="86">
                  <c:v>1396021</c:v>
                </c:pt>
                <c:pt idx="87">
                  <c:v>1391672</c:v>
                </c:pt>
                <c:pt idx="88">
                  <c:v>1385248</c:v>
                </c:pt>
                <c:pt idx="89">
                  <c:v>1371079</c:v>
                </c:pt>
                <c:pt idx="90">
                  <c:v>1371383</c:v>
                </c:pt>
                <c:pt idx="91">
                  <c:v>1362148</c:v>
                </c:pt>
                <c:pt idx="92">
                  <c:v>1359717</c:v>
                </c:pt>
                <c:pt idx="93">
                  <c:v>1359279</c:v>
                </c:pt>
                <c:pt idx="94">
                  <c:v>1362716</c:v>
                </c:pt>
                <c:pt idx="95">
                  <c:v>1385563</c:v>
                </c:pt>
                <c:pt idx="96">
                  <c:v>1394144</c:v>
                </c:pt>
                <c:pt idx="97">
                  <c:v>1398858</c:v>
                </c:pt>
                <c:pt idx="98">
                  <c:v>1405854</c:v>
                </c:pt>
                <c:pt idx="99">
                  <c:v>1411799</c:v>
                </c:pt>
                <c:pt idx="100">
                  <c:v>1421927</c:v>
                </c:pt>
                <c:pt idx="101">
                  <c:v>1424616</c:v>
                </c:pt>
                <c:pt idx="102">
                  <c:v>1425967</c:v>
                </c:pt>
                <c:pt idx="103">
                  <c:v>1427061</c:v>
                </c:pt>
                <c:pt idx="104">
                  <c:v>1427218</c:v>
                </c:pt>
                <c:pt idx="105">
                  <c:v>1433611</c:v>
                </c:pt>
                <c:pt idx="106">
                  <c:v>1429808</c:v>
                </c:pt>
                <c:pt idx="107">
                  <c:v>1423699</c:v>
                </c:pt>
                <c:pt idx="108">
                  <c:v>1419849</c:v>
                </c:pt>
                <c:pt idx="109">
                  <c:v>1415554</c:v>
                </c:pt>
                <c:pt idx="110">
                  <c:v>1416928</c:v>
                </c:pt>
                <c:pt idx="111">
                  <c:v>1415596</c:v>
                </c:pt>
                <c:pt idx="112">
                  <c:v>1415153</c:v>
                </c:pt>
                <c:pt idx="113">
                  <c:v>1415697</c:v>
                </c:pt>
                <c:pt idx="114">
                  <c:v>1416736</c:v>
                </c:pt>
                <c:pt idx="115">
                  <c:v>1419505</c:v>
                </c:pt>
                <c:pt idx="116">
                  <c:v>1419612</c:v>
                </c:pt>
                <c:pt idx="117">
                  <c:v>1419161</c:v>
                </c:pt>
                <c:pt idx="118">
                  <c:v>1418207</c:v>
                </c:pt>
                <c:pt idx="119">
                  <c:v>1415676</c:v>
                </c:pt>
                <c:pt idx="120">
                  <c:v>1416180</c:v>
                </c:pt>
                <c:pt idx="121">
                  <c:v>1413099</c:v>
                </c:pt>
                <c:pt idx="122">
                  <c:v>1408079</c:v>
                </c:pt>
                <c:pt idx="123">
                  <c:v>1401763</c:v>
                </c:pt>
                <c:pt idx="124">
                  <c:v>1394810</c:v>
                </c:pt>
                <c:pt idx="125">
                  <c:v>1385041</c:v>
                </c:pt>
                <c:pt idx="126">
                  <c:v>1374699</c:v>
                </c:pt>
                <c:pt idx="127">
                  <c:v>1363702</c:v>
                </c:pt>
                <c:pt idx="128">
                  <c:v>1352388</c:v>
                </c:pt>
                <c:pt idx="129">
                  <c:v>1340852</c:v>
                </c:pt>
                <c:pt idx="130">
                  <c:v>1330147</c:v>
                </c:pt>
                <c:pt idx="131">
                  <c:v>1312756</c:v>
                </c:pt>
                <c:pt idx="132">
                  <c:v>1303351</c:v>
                </c:pt>
                <c:pt idx="133">
                  <c:v>1294453</c:v>
                </c:pt>
                <c:pt idx="134">
                  <c:v>1284384</c:v>
                </c:pt>
                <c:pt idx="135">
                  <c:v>1279594</c:v>
                </c:pt>
                <c:pt idx="136">
                  <c:v>1268083</c:v>
                </c:pt>
                <c:pt idx="137">
                  <c:v>1254807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48-46EA-A41A-A2B4116A685C}"/>
            </c:ext>
          </c:extLst>
        </c:ser>
        <c:ser>
          <c:idx val="1"/>
          <c:order val="1"/>
          <c:tx>
            <c:strRef>
              <c:f>コーホート!$A$1</c:f>
              <c:strCache>
                <c:ptCount val="1"/>
                <c:pt idx="0">
                  <c:v>コーホート変化率法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コーホート!$B$4:$B$14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xVal>
          <c:yVal>
            <c:numRef>
              <c:f>コーホート!$C$4:$C$14</c:f>
              <c:numCache>
                <c:formatCode>#,##0_ </c:formatCode>
                <c:ptCount val="11"/>
                <c:pt idx="0">
                  <c:v>1330147</c:v>
                </c:pt>
                <c:pt idx="1">
                  <c:v>1279594</c:v>
                </c:pt>
                <c:pt idx="2">
                  <c:v>1215083.5966541225</c:v>
                </c:pt>
                <c:pt idx="3">
                  <c:v>1141941.7015940463</c:v>
                </c:pt>
                <c:pt idx="4">
                  <c:v>1064416.7646248373</c:v>
                </c:pt>
                <c:pt idx="5">
                  <c:v>984859.61603023845</c:v>
                </c:pt>
                <c:pt idx="6">
                  <c:v>904741.6392227537</c:v>
                </c:pt>
                <c:pt idx="7">
                  <c:v>826250.19514039229</c:v>
                </c:pt>
                <c:pt idx="8">
                  <c:v>751573.65856211912</c:v>
                </c:pt>
                <c:pt idx="9">
                  <c:v>681034.27377859352</c:v>
                </c:pt>
                <c:pt idx="10">
                  <c:v>613976.92859175894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48-46EA-A41A-A2B4116A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37208"/>
        <c:axId val="699933600"/>
      </c:scatterChart>
      <c:scatterChart>
        <c:scatterStyle val="lineMarker"/>
        <c:varyColors val="0"/>
        <c:ser>
          <c:idx val="2"/>
          <c:order val="2"/>
          <c:tx>
            <c:strRef>
              <c:f>コーホート!$BF$3</c:f>
              <c:strCache>
                <c:ptCount val="1"/>
                <c:pt idx="0">
                  <c:v>年少</c:v>
                </c:pt>
              </c:strCache>
            </c:strRef>
          </c:tx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コーホート!$B$4:$B$14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xVal>
          <c:yVal>
            <c:numRef>
              <c:f>コーホート!$BF$4:$BF$14</c:f>
              <c:numCache>
                <c:formatCode>0.0%</c:formatCode>
                <c:ptCount val="11"/>
                <c:pt idx="0">
                  <c:v>0.12690627426893419</c:v>
                </c:pt>
                <c:pt idx="1">
                  <c:v>0.11799992810219491</c:v>
                </c:pt>
                <c:pt idx="2">
                  <c:v>0.11134654139885496</c:v>
                </c:pt>
                <c:pt idx="3">
                  <c:v>0.10610380547183684</c:v>
                </c:pt>
                <c:pt idx="4">
                  <c:v>0.10135048339454533</c:v>
                </c:pt>
                <c:pt idx="5">
                  <c:v>9.644739591980582E-2</c:v>
                </c:pt>
                <c:pt idx="6">
                  <c:v>9.2745588137917528E-2</c:v>
                </c:pt>
                <c:pt idx="7">
                  <c:v>9.026416622778359E-2</c:v>
                </c:pt>
                <c:pt idx="8">
                  <c:v>8.8562696949328973E-2</c:v>
                </c:pt>
                <c:pt idx="9">
                  <c:v>8.7158648041272005E-2</c:v>
                </c:pt>
                <c:pt idx="10">
                  <c:v>8.6183458229167981E-2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5A-4085-ABA6-8F2EB99AEC54}"/>
            </c:ext>
          </c:extLst>
        </c:ser>
        <c:ser>
          <c:idx val="3"/>
          <c:order val="3"/>
          <c:tx>
            <c:strRef>
              <c:f>コーホート!$BG$3</c:f>
              <c:strCache>
                <c:ptCount val="1"/>
                <c:pt idx="0">
                  <c:v>生産年齢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コーホート!$B$4:$B$14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xVal>
          <c:yVal>
            <c:numRef>
              <c:f>コーホート!$BG$4:$BG$14</c:f>
              <c:numCache>
                <c:formatCode>0.0%</c:formatCode>
                <c:ptCount val="11"/>
                <c:pt idx="0">
                  <c:v>0.59826470307417146</c:v>
                </c:pt>
                <c:pt idx="1">
                  <c:v>0.57431185204056912</c:v>
                </c:pt>
                <c:pt idx="2">
                  <c:v>0.55423215156983596</c:v>
                </c:pt>
                <c:pt idx="3">
                  <c:v>0.54374900991494601</c:v>
                </c:pt>
                <c:pt idx="4">
                  <c:v>0.5368687831487281</c:v>
                </c:pt>
                <c:pt idx="5">
                  <c:v>0.53122169868436642</c:v>
                </c:pt>
                <c:pt idx="6">
                  <c:v>0.51480347071419374</c:v>
                </c:pt>
                <c:pt idx="7">
                  <c:v>0.4991399540310788</c:v>
                </c:pt>
                <c:pt idx="8">
                  <c:v>0.4878343735534329</c:v>
                </c:pt>
                <c:pt idx="9">
                  <c:v>0.48185296066436789</c:v>
                </c:pt>
                <c:pt idx="10">
                  <c:v>0.4776303053851092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5A-4085-ABA6-8F2EB99AEC54}"/>
            </c:ext>
          </c:extLst>
        </c:ser>
        <c:ser>
          <c:idx val="4"/>
          <c:order val="4"/>
          <c:tx>
            <c:strRef>
              <c:f>コーホート!$BH$3</c:f>
              <c:strCache>
                <c:ptCount val="1"/>
                <c:pt idx="0">
                  <c:v>老年</c:v>
                </c:pt>
              </c:strCache>
            </c:strRef>
          </c:tx>
          <c:spPr>
            <a:ln w="12700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xVal>
            <c:numRef>
              <c:f>コーホート!$B$4:$B$14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xVal>
          <c:yVal>
            <c:numRef>
              <c:f>コーホート!$BH$4:$BH$14</c:f>
              <c:numCache>
                <c:formatCode>0.0%</c:formatCode>
                <c:ptCount val="11"/>
                <c:pt idx="0">
                  <c:v>0.27102117284781307</c:v>
                </c:pt>
                <c:pt idx="1">
                  <c:v>0.30210598049068688</c:v>
                </c:pt>
                <c:pt idx="2">
                  <c:v>0.32854269915637024</c:v>
                </c:pt>
                <c:pt idx="3">
                  <c:v>0.34389204918027078</c:v>
                </c:pt>
                <c:pt idx="4">
                  <c:v>0.35507001615369965</c:v>
                </c:pt>
                <c:pt idx="5">
                  <c:v>0.3650780950625217</c:v>
                </c:pt>
                <c:pt idx="6">
                  <c:v>0.38455586957128224</c:v>
                </c:pt>
                <c:pt idx="7">
                  <c:v>0.40195079857563643</c:v>
                </c:pt>
                <c:pt idx="8">
                  <c:v>0.41409887102123222</c:v>
                </c:pt>
                <c:pt idx="9">
                  <c:v>0.42049993237970329</c:v>
                </c:pt>
                <c:pt idx="10">
                  <c:v>0.42455224874324987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5A-4085-ABA6-8F2EB99AE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95264"/>
        <c:axId val="527908712"/>
      </c:scatterChart>
      <c:valAx>
        <c:axId val="699937208"/>
        <c:scaling>
          <c:orientation val="minMax"/>
          <c:max val="2060"/>
          <c:min val="18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9933600"/>
        <c:crosses val="autoZero"/>
        <c:crossBetween val="midCat"/>
        <c:minorUnit val="10"/>
      </c:valAx>
      <c:valAx>
        <c:axId val="69993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人口（万人）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699937208"/>
        <c:crosses val="autoZero"/>
        <c:crossBetween val="midCat"/>
        <c:minorUnit val="100000"/>
        <c:dispUnits>
          <c:builtInUnit val="tenThousands"/>
        </c:dispUnits>
      </c:valAx>
      <c:valAx>
        <c:axId val="527908712"/>
        <c:scaling>
          <c:orientation val="minMax"/>
          <c:max val="0.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>
                    <a:solidFill>
                      <a:sysClr val="windowText" lastClr="000000"/>
                    </a:solidFill>
                  </a:rPr>
                  <a:t>人口の割合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cross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895264"/>
        <c:crosses val="max"/>
        <c:crossBetween val="midCat"/>
        <c:majorUnit val="0.1"/>
        <c:minorUnit val="5.000000000000001E-2"/>
      </c:valAx>
      <c:valAx>
        <c:axId val="52789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908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258130</xdr:colOff>
      <xdr:row>20</xdr:row>
      <xdr:rowOff>109174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B93192-1208-46F9-A343-63A929B1F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14</xdr:col>
      <xdr:colOff>258130</xdr:colOff>
      <xdr:row>42</xdr:row>
      <xdr:rowOff>109174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00D7762-64C6-47F9-ADE8-ED27FA0F7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273600</xdr:colOff>
      <xdr:row>14</xdr:row>
      <xdr:rowOff>144375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5F45F6-48F4-4B94-8321-20000ACD2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16</xdr:row>
      <xdr:rowOff>0</xdr:rowOff>
    </xdr:from>
    <xdr:ext cx="2140266" cy="4410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A057ACEF-0BBD-4916-AC84-7DE3E80990AA}"/>
                </a:ext>
              </a:extLst>
            </xdr:cNvPr>
            <xdr:cNvSpPr txBox="1"/>
          </xdr:nvSpPr>
          <xdr:spPr>
            <a:xfrm>
              <a:off x="6057900" y="3810000"/>
              <a:ext cx="2140266" cy="441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kumimoji="1" lang="en-US" altLang="ja-JP" sz="28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kumimoji="1" lang="en-US" altLang="ja-JP" sz="2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sSup>
                      <m:sSupPr>
                        <m:ctrlPr>
                          <a:rPr kumimoji="1" lang="en-US" altLang="ja-JP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kumimoji="1" lang="en-US" altLang="ja-JP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</m:t>
                        </m:r>
                        <m:r>
                          <a:rPr kumimoji="1" lang="en-US" altLang="ja-JP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kumimoji="1" lang="en-US" altLang="ja-JP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kumimoji="1" lang="ja-JP" altLang="en-US" sz="28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A057ACEF-0BBD-4916-AC84-7DE3E80990AA}"/>
                </a:ext>
              </a:extLst>
            </xdr:cNvPr>
            <xdr:cNvSpPr txBox="1"/>
          </xdr:nvSpPr>
          <xdr:spPr>
            <a:xfrm>
              <a:off x="6057900" y="3810000"/>
              <a:ext cx="2140266" cy="441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2800" b="0" i="0">
                  <a:latin typeface="Cambria Math" panose="02040503050406030204" pitchFamily="18" charset="0"/>
                </a:rPr>
                <a:t>𝑃_𝑡=𝑃_0</a:t>
              </a:r>
              <a:r>
                <a:rPr kumimoji="1" lang="en-US" altLang="ja-JP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∙𝑒^(𝑚∙𝑡)</a:t>
              </a:r>
              <a:endParaRPr kumimoji="1" lang="ja-JP" altLang="en-US" sz="28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273600</xdr:colOff>
      <xdr:row>14</xdr:row>
      <xdr:rowOff>144375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080937-9A27-4458-BE9B-F8050FF9C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16</xdr:row>
      <xdr:rowOff>0</xdr:rowOff>
    </xdr:from>
    <xdr:ext cx="4240135" cy="879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AB46093C-B9DB-46F8-9081-24DC48B33E10}"/>
                </a:ext>
              </a:extLst>
            </xdr:cNvPr>
            <xdr:cNvSpPr txBox="1"/>
          </xdr:nvSpPr>
          <xdr:spPr>
            <a:xfrm>
              <a:off x="6057900" y="3810000"/>
              <a:ext cx="4240135" cy="879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kumimoji="1" lang="en-US" altLang="ja-JP" sz="2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𝐾</m:t>
                        </m:r>
                      </m:num>
                      <m:den>
                        <m:r>
                          <a:rPr kumimoji="1" lang="en-US" altLang="ja-JP" sz="2800" b="0" i="1">
                            <a:latin typeface="Cambria Math" panose="02040503050406030204" pitchFamily="18" charset="0"/>
                          </a:rPr>
                          <m:t>1+</m:t>
                        </m:r>
                        <m:d>
                          <m:dPr>
                            <m:ctrlPr>
                              <a:rPr kumimoji="1" lang="en-US" altLang="ja-JP" sz="2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kumimoji="1" lang="en-US" altLang="ja-JP" sz="28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28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2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2800" b="0" i="1">
                                        <a:latin typeface="Cambria Math" panose="02040503050406030204" pitchFamily="18" charset="0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kumimoji="1" lang="en-US" altLang="ja-JP" sz="2800" b="0" i="1">
                                        <a:latin typeface="Cambria Math" panose="02040503050406030204" pitchFamily="18" charset="0"/>
                                      </a:rPr>
                                      <m:t>0</m:t>
                                    </m:r>
                                  </m:sub>
                                </m:sSub>
                                <m:r>
                                  <a:rPr kumimoji="1" lang="en-US" altLang="ja-JP" sz="2800" b="0" i="1">
                                    <a:latin typeface="Cambria Math" panose="02040503050406030204" pitchFamily="18" charset="0"/>
                                  </a:rPr>
                                  <m:t>−1</m:t>
                                </m:r>
                              </m:den>
                            </m:f>
                          </m:e>
                        </m:d>
                        <m:r>
                          <a:rPr kumimoji="1" lang="en-US" altLang="ja-JP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sSup>
                          <m:sSupPr>
                            <m:ctrlPr>
                              <a:rPr kumimoji="1" lang="en-US" altLang="ja-JP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kumimoji="1" lang="en-US" altLang="ja-JP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kumimoji="1" lang="en-US" altLang="ja-JP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</m:t>
                            </m:r>
                            <m:r>
                              <a:rPr kumimoji="1" lang="en-US" altLang="ja-JP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∙</m:t>
                            </m:r>
                            <m:r>
                              <a:rPr kumimoji="1" lang="en-US" altLang="ja-JP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kumimoji="1" lang="ja-JP" altLang="en-US" sz="28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AB46093C-B9DB-46F8-9081-24DC48B33E10}"/>
                </a:ext>
              </a:extLst>
            </xdr:cNvPr>
            <xdr:cNvSpPr txBox="1"/>
          </xdr:nvSpPr>
          <xdr:spPr>
            <a:xfrm>
              <a:off x="6057900" y="3810000"/>
              <a:ext cx="4240135" cy="879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2800" b="0" i="0">
                  <a:latin typeface="Cambria Math" panose="02040503050406030204" pitchFamily="18" charset="0"/>
                </a:rPr>
                <a:t>𝑃_𝑡=𝐾/(1+(𝐾∕〖𝑃_0−1〗)</a:t>
              </a:r>
              <a:r>
                <a:rPr kumimoji="1" lang="en-US" altLang="ja-JP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∙𝑒^(−𝑟∙𝑡) )</a:t>
              </a:r>
              <a:endParaRPr kumimoji="1" lang="ja-JP" altLang="en-US" sz="28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14</xdr:col>
      <xdr:colOff>263100</xdr:colOff>
      <xdr:row>28</xdr:row>
      <xdr:rowOff>144375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B9CA7B-718A-4A30-BF16-726106A1D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27;&#25104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成分"/>
    </sheetNames>
    <definedNames>
      <definedName name="番号追加_点グラフ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zoomScaleNormal="100" zoomScaleSheetLayoutView="100" workbookViewId="0"/>
  </sheetViews>
  <sheetFormatPr defaultRowHeight="14.1" customHeight="1" x14ac:dyDescent="0.4"/>
  <cols>
    <col min="1" max="1" width="5.25" style="8" bestFit="1" customWidth="1"/>
    <col min="2" max="2" width="4.125" style="4" bestFit="1" customWidth="1"/>
    <col min="3" max="3" width="8.625" style="7" customWidth="1"/>
    <col min="4" max="4" width="8.5" style="11" bestFit="1" customWidth="1"/>
    <col min="5" max="5" width="9.875" style="11" bestFit="1" customWidth="1"/>
    <col min="6" max="6" width="9.125" style="8" customWidth="1"/>
    <col min="7" max="7" width="11.375" style="8" bestFit="1" customWidth="1"/>
    <col min="8" max="252" width="9" style="8"/>
    <col min="253" max="253" width="2.375" style="8" customWidth="1"/>
    <col min="254" max="254" width="3.5" style="8" customWidth="1"/>
    <col min="255" max="255" width="8.625" style="8" customWidth="1"/>
    <col min="256" max="256" width="14.625" style="8" customWidth="1"/>
    <col min="257" max="257" width="11.625" style="8" customWidth="1"/>
    <col min="258" max="260" width="14.625" style="8" customWidth="1"/>
    <col min="261" max="261" width="12.625" style="8" customWidth="1"/>
    <col min="262" max="262" width="9.125" style="8" customWidth="1"/>
    <col min="263" max="508" width="9" style="8"/>
    <col min="509" max="509" width="2.375" style="8" customWidth="1"/>
    <col min="510" max="510" width="3.5" style="8" customWidth="1"/>
    <col min="511" max="511" width="8.625" style="8" customWidth="1"/>
    <col min="512" max="512" width="14.625" style="8" customWidth="1"/>
    <col min="513" max="513" width="11.625" style="8" customWidth="1"/>
    <col min="514" max="516" width="14.625" style="8" customWidth="1"/>
    <col min="517" max="517" width="12.625" style="8" customWidth="1"/>
    <col min="518" max="518" width="9.125" style="8" customWidth="1"/>
    <col min="519" max="764" width="9" style="8"/>
    <col min="765" max="765" width="2.375" style="8" customWidth="1"/>
    <col min="766" max="766" width="3.5" style="8" customWidth="1"/>
    <col min="767" max="767" width="8.625" style="8" customWidth="1"/>
    <col min="768" max="768" width="14.625" style="8" customWidth="1"/>
    <col min="769" max="769" width="11.625" style="8" customWidth="1"/>
    <col min="770" max="772" width="14.625" style="8" customWidth="1"/>
    <col min="773" max="773" width="12.625" style="8" customWidth="1"/>
    <col min="774" max="774" width="9.125" style="8" customWidth="1"/>
    <col min="775" max="1020" width="9" style="8"/>
    <col min="1021" max="1021" width="2.375" style="8" customWidth="1"/>
    <col min="1022" max="1022" width="3.5" style="8" customWidth="1"/>
    <col min="1023" max="1023" width="8.625" style="8" customWidth="1"/>
    <col min="1024" max="1024" width="14.625" style="8" customWidth="1"/>
    <col min="1025" max="1025" width="11.625" style="8" customWidth="1"/>
    <col min="1026" max="1028" width="14.625" style="8" customWidth="1"/>
    <col min="1029" max="1029" width="12.625" style="8" customWidth="1"/>
    <col min="1030" max="1030" width="9.125" style="8" customWidth="1"/>
    <col min="1031" max="1276" width="9" style="8"/>
    <col min="1277" max="1277" width="2.375" style="8" customWidth="1"/>
    <col min="1278" max="1278" width="3.5" style="8" customWidth="1"/>
    <col min="1279" max="1279" width="8.625" style="8" customWidth="1"/>
    <col min="1280" max="1280" width="14.625" style="8" customWidth="1"/>
    <col min="1281" max="1281" width="11.625" style="8" customWidth="1"/>
    <col min="1282" max="1284" width="14.625" style="8" customWidth="1"/>
    <col min="1285" max="1285" width="12.625" style="8" customWidth="1"/>
    <col min="1286" max="1286" width="9.125" style="8" customWidth="1"/>
    <col min="1287" max="1532" width="9" style="8"/>
    <col min="1533" max="1533" width="2.375" style="8" customWidth="1"/>
    <col min="1534" max="1534" width="3.5" style="8" customWidth="1"/>
    <col min="1535" max="1535" width="8.625" style="8" customWidth="1"/>
    <col min="1536" max="1536" width="14.625" style="8" customWidth="1"/>
    <col min="1537" max="1537" width="11.625" style="8" customWidth="1"/>
    <col min="1538" max="1540" width="14.625" style="8" customWidth="1"/>
    <col min="1541" max="1541" width="12.625" style="8" customWidth="1"/>
    <col min="1542" max="1542" width="9.125" style="8" customWidth="1"/>
    <col min="1543" max="1788" width="9" style="8"/>
    <col min="1789" max="1789" width="2.375" style="8" customWidth="1"/>
    <col min="1790" max="1790" width="3.5" style="8" customWidth="1"/>
    <col min="1791" max="1791" width="8.625" style="8" customWidth="1"/>
    <col min="1792" max="1792" width="14.625" style="8" customWidth="1"/>
    <col min="1793" max="1793" width="11.625" style="8" customWidth="1"/>
    <col min="1794" max="1796" width="14.625" style="8" customWidth="1"/>
    <col min="1797" max="1797" width="12.625" style="8" customWidth="1"/>
    <col min="1798" max="1798" width="9.125" style="8" customWidth="1"/>
    <col min="1799" max="2044" width="9" style="8"/>
    <col min="2045" max="2045" width="2.375" style="8" customWidth="1"/>
    <col min="2046" max="2046" width="3.5" style="8" customWidth="1"/>
    <col min="2047" max="2047" width="8.625" style="8" customWidth="1"/>
    <col min="2048" max="2048" width="14.625" style="8" customWidth="1"/>
    <col min="2049" max="2049" width="11.625" style="8" customWidth="1"/>
    <col min="2050" max="2052" width="14.625" style="8" customWidth="1"/>
    <col min="2053" max="2053" width="12.625" style="8" customWidth="1"/>
    <col min="2054" max="2054" width="9.125" style="8" customWidth="1"/>
    <col min="2055" max="2300" width="9" style="8"/>
    <col min="2301" max="2301" width="2.375" style="8" customWidth="1"/>
    <col min="2302" max="2302" width="3.5" style="8" customWidth="1"/>
    <col min="2303" max="2303" width="8.625" style="8" customWidth="1"/>
    <col min="2304" max="2304" width="14.625" style="8" customWidth="1"/>
    <col min="2305" max="2305" width="11.625" style="8" customWidth="1"/>
    <col min="2306" max="2308" width="14.625" style="8" customWidth="1"/>
    <col min="2309" max="2309" width="12.625" style="8" customWidth="1"/>
    <col min="2310" max="2310" width="9.125" style="8" customWidth="1"/>
    <col min="2311" max="2556" width="9" style="8"/>
    <col min="2557" max="2557" width="2.375" style="8" customWidth="1"/>
    <col min="2558" max="2558" width="3.5" style="8" customWidth="1"/>
    <col min="2559" max="2559" width="8.625" style="8" customWidth="1"/>
    <col min="2560" max="2560" width="14.625" style="8" customWidth="1"/>
    <col min="2561" max="2561" width="11.625" style="8" customWidth="1"/>
    <col min="2562" max="2564" width="14.625" style="8" customWidth="1"/>
    <col min="2565" max="2565" width="12.625" style="8" customWidth="1"/>
    <col min="2566" max="2566" width="9.125" style="8" customWidth="1"/>
    <col min="2567" max="2812" width="9" style="8"/>
    <col min="2813" max="2813" width="2.375" style="8" customWidth="1"/>
    <col min="2814" max="2814" width="3.5" style="8" customWidth="1"/>
    <col min="2815" max="2815" width="8.625" style="8" customWidth="1"/>
    <col min="2816" max="2816" width="14.625" style="8" customWidth="1"/>
    <col min="2817" max="2817" width="11.625" style="8" customWidth="1"/>
    <col min="2818" max="2820" width="14.625" style="8" customWidth="1"/>
    <col min="2821" max="2821" width="12.625" style="8" customWidth="1"/>
    <col min="2822" max="2822" width="9.125" style="8" customWidth="1"/>
    <col min="2823" max="3068" width="9" style="8"/>
    <col min="3069" max="3069" width="2.375" style="8" customWidth="1"/>
    <col min="3070" max="3070" width="3.5" style="8" customWidth="1"/>
    <col min="3071" max="3071" width="8.625" style="8" customWidth="1"/>
    <col min="3072" max="3072" width="14.625" style="8" customWidth="1"/>
    <col min="3073" max="3073" width="11.625" style="8" customWidth="1"/>
    <col min="3074" max="3076" width="14.625" style="8" customWidth="1"/>
    <col min="3077" max="3077" width="12.625" style="8" customWidth="1"/>
    <col min="3078" max="3078" width="9.125" style="8" customWidth="1"/>
    <col min="3079" max="3324" width="9" style="8"/>
    <col min="3325" max="3325" width="2.375" style="8" customWidth="1"/>
    <col min="3326" max="3326" width="3.5" style="8" customWidth="1"/>
    <col min="3327" max="3327" width="8.625" style="8" customWidth="1"/>
    <col min="3328" max="3328" width="14.625" style="8" customWidth="1"/>
    <col min="3329" max="3329" width="11.625" style="8" customWidth="1"/>
    <col min="3330" max="3332" width="14.625" style="8" customWidth="1"/>
    <col min="3333" max="3333" width="12.625" style="8" customWidth="1"/>
    <col min="3334" max="3334" width="9.125" style="8" customWidth="1"/>
    <col min="3335" max="3580" width="9" style="8"/>
    <col min="3581" max="3581" width="2.375" style="8" customWidth="1"/>
    <col min="3582" max="3582" width="3.5" style="8" customWidth="1"/>
    <col min="3583" max="3583" width="8.625" style="8" customWidth="1"/>
    <col min="3584" max="3584" width="14.625" style="8" customWidth="1"/>
    <col min="3585" max="3585" width="11.625" style="8" customWidth="1"/>
    <col min="3586" max="3588" width="14.625" style="8" customWidth="1"/>
    <col min="3589" max="3589" width="12.625" style="8" customWidth="1"/>
    <col min="3590" max="3590" width="9.125" style="8" customWidth="1"/>
    <col min="3591" max="3836" width="9" style="8"/>
    <col min="3837" max="3837" width="2.375" style="8" customWidth="1"/>
    <col min="3838" max="3838" width="3.5" style="8" customWidth="1"/>
    <col min="3839" max="3839" width="8.625" style="8" customWidth="1"/>
    <col min="3840" max="3840" width="14.625" style="8" customWidth="1"/>
    <col min="3841" max="3841" width="11.625" style="8" customWidth="1"/>
    <col min="3842" max="3844" width="14.625" style="8" customWidth="1"/>
    <col min="3845" max="3845" width="12.625" style="8" customWidth="1"/>
    <col min="3846" max="3846" width="9.125" style="8" customWidth="1"/>
    <col min="3847" max="4092" width="9" style="8"/>
    <col min="4093" max="4093" width="2.375" style="8" customWidth="1"/>
    <col min="4094" max="4094" width="3.5" style="8" customWidth="1"/>
    <col min="4095" max="4095" width="8.625" style="8" customWidth="1"/>
    <col min="4096" max="4096" width="14.625" style="8" customWidth="1"/>
    <col min="4097" max="4097" width="11.625" style="8" customWidth="1"/>
    <col min="4098" max="4100" width="14.625" style="8" customWidth="1"/>
    <col min="4101" max="4101" width="12.625" style="8" customWidth="1"/>
    <col min="4102" max="4102" width="9.125" style="8" customWidth="1"/>
    <col min="4103" max="4348" width="9" style="8"/>
    <col min="4349" max="4349" width="2.375" style="8" customWidth="1"/>
    <col min="4350" max="4350" width="3.5" style="8" customWidth="1"/>
    <col min="4351" max="4351" width="8.625" style="8" customWidth="1"/>
    <col min="4352" max="4352" width="14.625" style="8" customWidth="1"/>
    <col min="4353" max="4353" width="11.625" style="8" customWidth="1"/>
    <col min="4354" max="4356" width="14.625" style="8" customWidth="1"/>
    <col min="4357" max="4357" width="12.625" style="8" customWidth="1"/>
    <col min="4358" max="4358" width="9.125" style="8" customWidth="1"/>
    <col min="4359" max="4604" width="9" style="8"/>
    <col min="4605" max="4605" width="2.375" style="8" customWidth="1"/>
    <col min="4606" max="4606" width="3.5" style="8" customWidth="1"/>
    <col min="4607" max="4607" width="8.625" style="8" customWidth="1"/>
    <col min="4608" max="4608" width="14.625" style="8" customWidth="1"/>
    <col min="4609" max="4609" width="11.625" style="8" customWidth="1"/>
    <col min="4610" max="4612" width="14.625" style="8" customWidth="1"/>
    <col min="4613" max="4613" width="12.625" style="8" customWidth="1"/>
    <col min="4614" max="4614" width="9.125" style="8" customWidth="1"/>
    <col min="4615" max="4860" width="9" style="8"/>
    <col min="4861" max="4861" width="2.375" style="8" customWidth="1"/>
    <col min="4862" max="4862" width="3.5" style="8" customWidth="1"/>
    <col min="4863" max="4863" width="8.625" style="8" customWidth="1"/>
    <col min="4864" max="4864" width="14.625" style="8" customWidth="1"/>
    <col min="4865" max="4865" width="11.625" style="8" customWidth="1"/>
    <col min="4866" max="4868" width="14.625" style="8" customWidth="1"/>
    <col min="4869" max="4869" width="12.625" style="8" customWidth="1"/>
    <col min="4870" max="4870" width="9.125" style="8" customWidth="1"/>
    <col min="4871" max="5116" width="9" style="8"/>
    <col min="5117" max="5117" width="2.375" style="8" customWidth="1"/>
    <col min="5118" max="5118" width="3.5" style="8" customWidth="1"/>
    <col min="5119" max="5119" width="8.625" style="8" customWidth="1"/>
    <col min="5120" max="5120" width="14.625" style="8" customWidth="1"/>
    <col min="5121" max="5121" width="11.625" style="8" customWidth="1"/>
    <col min="5122" max="5124" width="14.625" style="8" customWidth="1"/>
    <col min="5125" max="5125" width="12.625" style="8" customWidth="1"/>
    <col min="5126" max="5126" width="9.125" style="8" customWidth="1"/>
    <col min="5127" max="5372" width="9" style="8"/>
    <col min="5373" max="5373" width="2.375" style="8" customWidth="1"/>
    <col min="5374" max="5374" width="3.5" style="8" customWidth="1"/>
    <col min="5375" max="5375" width="8.625" style="8" customWidth="1"/>
    <col min="5376" max="5376" width="14.625" style="8" customWidth="1"/>
    <col min="5377" max="5377" width="11.625" style="8" customWidth="1"/>
    <col min="5378" max="5380" width="14.625" style="8" customWidth="1"/>
    <col min="5381" max="5381" width="12.625" style="8" customWidth="1"/>
    <col min="5382" max="5382" width="9.125" style="8" customWidth="1"/>
    <col min="5383" max="5628" width="9" style="8"/>
    <col min="5629" max="5629" width="2.375" style="8" customWidth="1"/>
    <col min="5630" max="5630" width="3.5" style="8" customWidth="1"/>
    <col min="5631" max="5631" width="8.625" style="8" customWidth="1"/>
    <col min="5632" max="5632" width="14.625" style="8" customWidth="1"/>
    <col min="5633" max="5633" width="11.625" style="8" customWidth="1"/>
    <col min="5634" max="5636" width="14.625" style="8" customWidth="1"/>
    <col min="5637" max="5637" width="12.625" style="8" customWidth="1"/>
    <col min="5638" max="5638" width="9.125" style="8" customWidth="1"/>
    <col min="5639" max="5884" width="9" style="8"/>
    <col min="5885" max="5885" width="2.375" style="8" customWidth="1"/>
    <col min="5886" max="5886" width="3.5" style="8" customWidth="1"/>
    <col min="5887" max="5887" width="8.625" style="8" customWidth="1"/>
    <col min="5888" max="5888" width="14.625" style="8" customWidth="1"/>
    <col min="5889" max="5889" width="11.625" style="8" customWidth="1"/>
    <col min="5890" max="5892" width="14.625" style="8" customWidth="1"/>
    <col min="5893" max="5893" width="12.625" style="8" customWidth="1"/>
    <col min="5894" max="5894" width="9.125" style="8" customWidth="1"/>
    <col min="5895" max="6140" width="9" style="8"/>
    <col min="6141" max="6141" width="2.375" style="8" customWidth="1"/>
    <col min="6142" max="6142" width="3.5" style="8" customWidth="1"/>
    <col min="6143" max="6143" width="8.625" style="8" customWidth="1"/>
    <col min="6144" max="6144" width="14.625" style="8" customWidth="1"/>
    <col min="6145" max="6145" width="11.625" style="8" customWidth="1"/>
    <col min="6146" max="6148" width="14.625" style="8" customWidth="1"/>
    <col min="6149" max="6149" width="12.625" style="8" customWidth="1"/>
    <col min="6150" max="6150" width="9.125" style="8" customWidth="1"/>
    <col min="6151" max="6396" width="9" style="8"/>
    <col min="6397" max="6397" width="2.375" style="8" customWidth="1"/>
    <col min="6398" max="6398" width="3.5" style="8" customWidth="1"/>
    <col min="6399" max="6399" width="8.625" style="8" customWidth="1"/>
    <col min="6400" max="6400" width="14.625" style="8" customWidth="1"/>
    <col min="6401" max="6401" width="11.625" style="8" customWidth="1"/>
    <col min="6402" max="6404" width="14.625" style="8" customWidth="1"/>
    <col min="6405" max="6405" width="12.625" style="8" customWidth="1"/>
    <col min="6406" max="6406" width="9.125" style="8" customWidth="1"/>
    <col min="6407" max="6652" width="9" style="8"/>
    <col min="6653" max="6653" width="2.375" style="8" customWidth="1"/>
    <col min="6654" max="6654" width="3.5" style="8" customWidth="1"/>
    <col min="6655" max="6655" width="8.625" style="8" customWidth="1"/>
    <col min="6656" max="6656" width="14.625" style="8" customWidth="1"/>
    <col min="6657" max="6657" width="11.625" style="8" customWidth="1"/>
    <col min="6658" max="6660" width="14.625" style="8" customWidth="1"/>
    <col min="6661" max="6661" width="12.625" style="8" customWidth="1"/>
    <col min="6662" max="6662" width="9.125" style="8" customWidth="1"/>
    <col min="6663" max="6908" width="9" style="8"/>
    <col min="6909" max="6909" width="2.375" style="8" customWidth="1"/>
    <col min="6910" max="6910" width="3.5" style="8" customWidth="1"/>
    <col min="6911" max="6911" width="8.625" style="8" customWidth="1"/>
    <col min="6912" max="6912" width="14.625" style="8" customWidth="1"/>
    <col min="6913" max="6913" width="11.625" style="8" customWidth="1"/>
    <col min="6914" max="6916" width="14.625" style="8" customWidth="1"/>
    <col min="6917" max="6917" width="12.625" style="8" customWidth="1"/>
    <col min="6918" max="6918" width="9.125" style="8" customWidth="1"/>
    <col min="6919" max="7164" width="9" style="8"/>
    <col min="7165" max="7165" width="2.375" style="8" customWidth="1"/>
    <col min="7166" max="7166" width="3.5" style="8" customWidth="1"/>
    <col min="7167" max="7167" width="8.625" style="8" customWidth="1"/>
    <col min="7168" max="7168" width="14.625" style="8" customWidth="1"/>
    <col min="7169" max="7169" width="11.625" style="8" customWidth="1"/>
    <col min="7170" max="7172" width="14.625" style="8" customWidth="1"/>
    <col min="7173" max="7173" width="12.625" style="8" customWidth="1"/>
    <col min="7174" max="7174" width="9.125" style="8" customWidth="1"/>
    <col min="7175" max="7420" width="9" style="8"/>
    <col min="7421" max="7421" width="2.375" style="8" customWidth="1"/>
    <col min="7422" max="7422" width="3.5" style="8" customWidth="1"/>
    <col min="7423" max="7423" width="8.625" style="8" customWidth="1"/>
    <col min="7424" max="7424" width="14.625" style="8" customWidth="1"/>
    <col min="7425" max="7425" width="11.625" style="8" customWidth="1"/>
    <col min="7426" max="7428" width="14.625" style="8" customWidth="1"/>
    <col min="7429" max="7429" width="12.625" style="8" customWidth="1"/>
    <col min="7430" max="7430" width="9.125" style="8" customWidth="1"/>
    <col min="7431" max="7676" width="9" style="8"/>
    <col min="7677" max="7677" width="2.375" style="8" customWidth="1"/>
    <col min="7678" max="7678" width="3.5" style="8" customWidth="1"/>
    <col min="7679" max="7679" width="8.625" style="8" customWidth="1"/>
    <col min="7680" max="7680" width="14.625" style="8" customWidth="1"/>
    <col min="7681" max="7681" width="11.625" style="8" customWidth="1"/>
    <col min="7682" max="7684" width="14.625" style="8" customWidth="1"/>
    <col min="7685" max="7685" width="12.625" style="8" customWidth="1"/>
    <col min="7686" max="7686" width="9.125" style="8" customWidth="1"/>
    <col min="7687" max="7932" width="9" style="8"/>
    <col min="7933" max="7933" width="2.375" style="8" customWidth="1"/>
    <col min="7934" max="7934" width="3.5" style="8" customWidth="1"/>
    <col min="7935" max="7935" width="8.625" style="8" customWidth="1"/>
    <col min="7936" max="7936" width="14.625" style="8" customWidth="1"/>
    <col min="7937" max="7937" width="11.625" style="8" customWidth="1"/>
    <col min="7938" max="7940" width="14.625" style="8" customWidth="1"/>
    <col min="7941" max="7941" width="12.625" style="8" customWidth="1"/>
    <col min="7942" max="7942" width="9.125" style="8" customWidth="1"/>
    <col min="7943" max="8188" width="9" style="8"/>
    <col min="8189" max="8189" width="2.375" style="8" customWidth="1"/>
    <col min="8190" max="8190" width="3.5" style="8" customWidth="1"/>
    <col min="8191" max="8191" width="8.625" style="8" customWidth="1"/>
    <col min="8192" max="8192" width="14.625" style="8" customWidth="1"/>
    <col min="8193" max="8193" width="11.625" style="8" customWidth="1"/>
    <col min="8194" max="8196" width="14.625" style="8" customWidth="1"/>
    <col min="8197" max="8197" width="12.625" style="8" customWidth="1"/>
    <col min="8198" max="8198" width="9.125" style="8" customWidth="1"/>
    <col min="8199" max="8444" width="9" style="8"/>
    <col min="8445" max="8445" width="2.375" style="8" customWidth="1"/>
    <col min="8446" max="8446" width="3.5" style="8" customWidth="1"/>
    <col min="8447" max="8447" width="8.625" style="8" customWidth="1"/>
    <col min="8448" max="8448" width="14.625" style="8" customWidth="1"/>
    <col min="8449" max="8449" width="11.625" style="8" customWidth="1"/>
    <col min="8450" max="8452" width="14.625" style="8" customWidth="1"/>
    <col min="8453" max="8453" width="12.625" style="8" customWidth="1"/>
    <col min="8454" max="8454" width="9.125" style="8" customWidth="1"/>
    <col min="8455" max="8700" width="9" style="8"/>
    <col min="8701" max="8701" width="2.375" style="8" customWidth="1"/>
    <col min="8702" max="8702" width="3.5" style="8" customWidth="1"/>
    <col min="8703" max="8703" width="8.625" style="8" customWidth="1"/>
    <col min="8704" max="8704" width="14.625" style="8" customWidth="1"/>
    <col min="8705" max="8705" width="11.625" style="8" customWidth="1"/>
    <col min="8706" max="8708" width="14.625" style="8" customWidth="1"/>
    <col min="8709" max="8709" width="12.625" style="8" customWidth="1"/>
    <col min="8710" max="8710" width="9.125" style="8" customWidth="1"/>
    <col min="8711" max="8956" width="9" style="8"/>
    <col min="8957" max="8957" width="2.375" style="8" customWidth="1"/>
    <col min="8958" max="8958" width="3.5" style="8" customWidth="1"/>
    <col min="8959" max="8959" width="8.625" style="8" customWidth="1"/>
    <col min="8960" max="8960" width="14.625" style="8" customWidth="1"/>
    <col min="8961" max="8961" width="11.625" style="8" customWidth="1"/>
    <col min="8962" max="8964" width="14.625" style="8" customWidth="1"/>
    <col min="8965" max="8965" width="12.625" style="8" customWidth="1"/>
    <col min="8966" max="8966" width="9.125" style="8" customWidth="1"/>
    <col min="8967" max="9212" width="9" style="8"/>
    <col min="9213" max="9213" width="2.375" style="8" customWidth="1"/>
    <col min="9214" max="9214" width="3.5" style="8" customWidth="1"/>
    <col min="9215" max="9215" width="8.625" style="8" customWidth="1"/>
    <col min="9216" max="9216" width="14.625" style="8" customWidth="1"/>
    <col min="9217" max="9217" width="11.625" style="8" customWidth="1"/>
    <col min="9218" max="9220" width="14.625" style="8" customWidth="1"/>
    <col min="9221" max="9221" width="12.625" style="8" customWidth="1"/>
    <col min="9222" max="9222" width="9.125" style="8" customWidth="1"/>
    <col min="9223" max="9468" width="9" style="8"/>
    <col min="9469" max="9469" width="2.375" style="8" customWidth="1"/>
    <col min="9470" max="9470" width="3.5" style="8" customWidth="1"/>
    <col min="9471" max="9471" width="8.625" style="8" customWidth="1"/>
    <col min="9472" max="9472" width="14.625" style="8" customWidth="1"/>
    <col min="9473" max="9473" width="11.625" style="8" customWidth="1"/>
    <col min="9474" max="9476" width="14.625" style="8" customWidth="1"/>
    <col min="9477" max="9477" width="12.625" style="8" customWidth="1"/>
    <col min="9478" max="9478" width="9.125" style="8" customWidth="1"/>
    <col min="9479" max="9724" width="9" style="8"/>
    <col min="9725" max="9725" width="2.375" style="8" customWidth="1"/>
    <col min="9726" max="9726" width="3.5" style="8" customWidth="1"/>
    <col min="9727" max="9727" width="8.625" style="8" customWidth="1"/>
    <col min="9728" max="9728" width="14.625" style="8" customWidth="1"/>
    <col min="9729" max="9729" width="11.625" style="8" customWidth="1"/>
    <col min="9730" max="9732" width="14.625" style="8" customWidth="1"/>
    <col min="9733" max="9733" width="12.625" style="8" customWidth="1"/>
    <col min="9734" max="9734" width="9.125" style="8" customWidth="1"/>
    <col min="9735" max="9980" width="9" style="8"/>
    <col min="9981" max="9981" width="2.375" style="8" customWidth="1"/>
    <col min="9982" max="9982" width="3.5" style="8" customWidth="1"/>
    <col min="9983" max="9983" width="8.625" style="8" customWidth="1"/>
    <col min="9984" max="9984" width="14.625" style="8" customWidth="1"/>
    <col min="9985" max="9985" width="11.625" style="8" customWidth="1"/>
    <col min="9986" max="9988" width="14.625" style="8" customWidth="1"/>
    <col min="9989" max="9989" width="12.625" style="8" customWidth="1"/>
    <col min="9990" max="9990" width="9.125" style="8" customWidth="1"/>
    <col min="9991" max="10236" width="9" style="8"/>
    <col min="10237" max="10237" width="2.375" style="8" customWidth="1"/>
    <col min="10238" max="10238" width="3.5" style="8" customWidth="1"/>
    <col min="10239" max="10239" width="8.625" style="8" customWidth="1"/>
    <col min="10240" max="10240" width="14.625" style="8" customWidth="1"/>
    <col min="10241" max="10241" width="11.625" style="8" customWidth="1"/>
    <col min="10242" max="10244" width="14.625" style="8" customWidth="1"/>
    <col min="10245" max="10245" width="12.625" style="8" customWidth="1"/>
    <col min="10246" max="10246" width="9.125" style="8" customWidth="1"/>
    <col min="10247" max="10492" width="9" style="8"/>
    <col min="10493" max="10493" width="2.375" style="8" customWidth="1"/>
    <col min="10494" max="10494" width="3.5" style="8" customWidth="1"/>
    <col min="10495" max="10495" width="8.625" style="8" customWidth="1"/>
    <col min="10496" max="10496" width="14.625" style="8" customWidth="1"/>
    <col min="10497" max="10497" width="11.625" style="8" customWidth="1"/>
    <col min="10498" max="10500" width="14.625" style="8" customWidth="1"/>
    <col min="10501" max="10501" width="12.625" style="8" customWidth="1"/>
    <col min="10502" max="10502" width="9.125" style="8" customWidth="1"/>
    <col min="10503" max="10748" width="9" style="8"/>
    <col min="10749" max="10749" width="2.375" style="8" customWidth="1"/>
    <col min="10750" max="10750" width="3.5" style="8" customWidth="1"/>
    <col min="10751" max="10751" width="8.625" style="8" customWidth="1"/>
    <col min="10752" max="10752" width="14.625" style="8" customWidth="1"/>
    <col min="10753" max="10753" width="11.625" style="8" customWidth="1"/>
    <col min="10754" max="10756" width="14.625" style="8" customWidth="1"/>
    <col min="10757" max="10757" width="12.625" style="8" customWidth="1"/>
    <col min="10758" max="10758" width="9.125" style="8" customWidth="1"/>
    <col min="10759" max="11004" width="9" style="8"/>
    <col min="11005" max="11005" width="2.375" style="8" customWidth="1"/>
    <col min="11006" max="11006" width="3.5" style="8" customWidth="1"/>
    <col min="11007" max="11007" width="8.625" style="8" customWidth="1"/>
    <col min="11008" max="11008" width="14.625" style="8" customWidth="1"/>
    <col min="11009" max="11009" width="11.625" style="8" customWidth="1"/>
    <col min="11010" max="11012" width="14.625" style="8" customWidth="1"/>
    <col min="11013" max="11013" width="12.625" style="8" customWidth="1"/>
    <col min="11014" max="11014" width="9.125" style="8" customWidth="1"/>
    <col min="11015" max="11260" width="9" style="8"/>
    <col min="11261" max="11261" width="2.375" style="8" customWidth="1"/>
    <col min="11262" max="11262" width="3.5" style="8" customWidth="1"/>
    <col min="11263" max="11263" width="8.625" style="8" customWidth="1"/>
    <col min="11264" max="11264" width="14.625" style="8" customWidth="1"/>
    <col min="11265" max="11265" width="11.625" style="8" customWidth="1"/>
    <col min="11266" max="11268" width="14.625" style="8" customWidth="1"/>
    <col min="11269" max="11269" width="12.625" style="8" customWidth="1"/>
    <col min="11270" max="11270" width="9.125" style="8" customWidth="1"/>
    <col min="11271" max="11516" width="9" style="8"/>
    <col min="11517" max="11517" width="2.375" style="8" customWidth="1"/>
    <col min="11518" max="11518" width="3.5" style="8" customWidth="1"/>
    <col min="11519" max="11519" width="8.625" style="8" customWidth="1"/>
    <col min="11520" max="11520" width="14.625" style="8" customWidth="1"/>
    <col min="11521" max="11521" width="11.625" style="8" customWidth="1"/>
    <col min="11522" max="11524" width="14.625" style="8" customWidth="1"/>
    <col min="11525" max="11525" width="12.625" style="8" customWidth="1"/>
    <col min="11526" max="11526" width="9.125" style="8" customWidth="1"/>
    <col min="11527" max="11772" width="9" style="8"/>
    <col min="11773" max="11773" width="2.375" style="8" customWidth="1"/>
    <col min="11774" max="11774" width="3.5" style="8" customWidth="1"/>
    <col min="11775" max="11775" width="8.625" style="8" customWidth="1"/>
    <col min="11776" max="11776" width="14.625" style="8" customWidth="1"/>
    <col min="11777" max="11777" width="11.625" style="8" customWidth="1"/>
    <col min="11778" max="11780" width="14.625" style="8" customWidth="1"/>
    <col min="11781" max="11781" width="12.625" style="8" customWidth="1"/>
    <col min="11782" max="11782" width="9.125" style="8" customWidth="1"/>
    <col min="11783" max="12028" width="9" style="8"/>
    <col min="12029" max="12029" width="2.375" style="8" customWidth="1"/>
    <col min="12030" max="12030" width="3.5" style="8" customWidth="1"/>
    <col min="12031" max="12031" width="8.625" style="8" customWidth="1"/>
    <col min="12032" max="12032" width="14.625" style="8" customWidth="1"/>
    <col min="12033" max="12033" width="11.625" style="8" customWidth="1"/>
    <col min="12034" max="12036" width="14.625" style="8" customWidth="1"/>
    <col min="12037" max="12037" width="12.625" style="8" customWidth="1"/>
    <col min="12038" max="12038" width="9.125" style="8" customWidth="1"/>
    <col min="12039" max="12284" width="9" style="8"/>
    <col min="12285" max="12285" width="2.375" style="8" customWidth="1"/>
    <col min="12286" max="12286" width="3.5" style="8" customWidth="1"/>
    <col min="12287" max="12287" width="8.625" style="8" customWidth="1"/>
    <col min="12288" max="12288" width="14.625" style="8" customWidth="1"/>
    <col min="12289" max="12289" width="11.625" style="8" customWidth="1"/>
    <col min="12290" max="12292" width="14.625" style="8" customWidth="1"/>
    <col min="12293" max="12293" width="12.625" style="8" customWidth="1"/>
    <col min="12294" max="12294" width="9.125" style="8" customWidth="1"/>
    <col min="12295" max="12540" width="9" style="8"/>
    <col min="12541" max="12541" width="2.375" style="8" customWidth="1"/>
    <col min="12542" max="12542" width="3.5" style="8" customWidth="1"/>
    <col min="12543" max="12543" width="8.625" style="8" customWidth="1"/>
    <col min="12544" max="12544" width="14.625" style="8" customWidth="1"/>
    <col min="12545" max="12545" width="11.625" style="8" customWidth="1"/>
    <col min="12546" max="12548" width="14.625" style="8" customWidth="1"/>
    <col min="12549" max="12549" width="12.625" style="8" customWidth="1"/>
    <col min="12550" max="12550" width="9.125" style="8" customWidth="1"/>
    <col min="12551" max="12796" width="9" style="8"/>
    <col min="12797" max="12797" width="2.375" style="8" customWidth="1"/>
    <col min="12798" max="12798" width="3.5" style="8" customWidth="1"/>
    <col min="12799" max="12799" width="8.625" style="8" customWidth="1"/>
    <col min="12800" max="12800" width="14.625" style="8" customWidth="1"/>
    <col min="12801" max="12801" width="11.625" style="8" customWidth="1"/>
    <col min="12802" max="12804" width="14.625" style="8" customWidth="1"/>
    <col min="12805" max="12805" width="12.625" style="8" customWidth="1"/>
    <col min="12806" max="12806" width="9.125" style="8" customWidth="1"/>
    <col min="12807" max="13052" width="9" style="8"/>
    <col min="13053" max="13053" width="2.375" style="8" customWidth="1"/>
    <col min="13054" max="13054" width="3.5" style="8" customWidth="1"/>
    <col min="13055" max="13055" width="8.625" style="8" customWidth="1"/>
    <col min="13056" max="13056" width="14.625" style="8" customWidth="1"/>
    <col min="13057" max="13057" width="11.625" style="8" customWidth="1"/>
    <col min="13058" max="13060" width="14.625" style="8" customWidth="1"/>
    <col min="13061" max="13061" width="12.625" style="8" customWidth="1"/>
    <col min="13062" max="13062" width="9.125" style="8" customWidth="1"/>
    <col min="13063" max="13308" width="9" style="8"/>
    <col min="13309" max="13309" width="2.375" style="8" customWidth="1"/>
    <col min="13310" max="13310" width="3.5" style="8" customWidth="1"/>
    <col min="13311" max="13311" width="8.625" style="8" customWidth="1"/>
    <col min="13312" max="13312" width="14.625" style="8" customWidth="1"/>
    <col min="13313" max="13313" width="11.625" style="8" customWidth="1"/>
    <col min="13314" max="13316" width="14.625" style="8" customWidth="1"/>
    <col min="13317" max="13317" width="12.625" style="8" customWidth="1"/>
    <col min="13318" max="13318" width="9.125" style="8" customWidth="1"/>
    <col min="13319" max="13564" width="9" style="8"/>
    <col min="13565" max="13565" width="2.375" style="8" customWidth="1"/>
    <col min="13566" max="13566" width="3.5" style="8" customWidth="1"/>
    <col min="13567" max="13567" width="8.625" style="8" customWidth="1"/>
    <col min="13568" max="13568" width="14.625" style="8" customWidth="1"/>
    <col min="13569" max="13569" width="11.625" style="8" customWidth="1"/>
    <col min="13570" max="13572" width="14.625" style="8" customWidth="1"/>
    <col min="13573" max="13573" width="12.625" style="8" customWidth="1"/>
    <col min="13574" max="13574" width="9.125" style="8" customWidth="1"/>
    <col min="13575" max="13820" width="9" style="8"/>
    <col min="13821" max="13821" width="2.375" style="8" customWidth="1"/>
    <col min="13822" max="13822" width="3.5" style="8" customWidth="1"/>
    <col min="13823" max="13823" width="8.625" style="8" customWidth="1"/>
    <col min="13824" max="13824" width="14.625" style="8" customWidth="1"/>
    <col min="13825" max="13825" width="11.625" style="8" customWidth="1"/>
    <col min="13826" max="13828" width="14.625" style="8" customWidth="1"/>
    <col min="13829" max="13829" width="12.625" style="8" customWidth="1"/>
    <col min="13830" max="13830" width="9.125" style="8" customWidth="1"/>
    <col min="13831" max="14076" width="9" style="8"/>
    <col min="14077" max="14077" width="2.375" style="8" customWidth="1"/>
    <col min="14078" max="14078" width="3.5" style="8" customWidth="1"/>
    <col min="14079" max="14079" width="8.625" style="8" customWidth="1"/>
    <col min="14080" max="14080" width="14.625" style="8" customWidth="1"/>
    <col min="14081" max="14081" width="11.625" style="8" customWidth="1"/>
    <col min="14082" max="14084" width="14.625" style="8" customWidth="1"/>
    <col min="14085" max="14085" width="12.625" style="8" customWidth="1"/>
    <col min="14086" max="14086" width="9.125" style="8" customWidth="1"/>
    <col min="14087" max="14332" width="9" style="8"/>
    <col min="14333" max="14333" width="2.375" style="8" customWidth="1"/>
    <col min="14334" max="14334" width="3.5" style="8" customWidth="1"/>
    <col min="14335" max="14335" width="8.625" style="8" customWidth="1"/>
    <col min="14336" max="14336" width="14.625" style="8" customWidth="1"/>
    <col min="14337" max="14337" width="11.625" style="8" customWidth="1"/>
    <col min="14338" max="14340" width="14.625" style="8" customWidth="1"/>
    <col min="14341" max="14341" width="12.625" style="8" customWidth="1"/>
    <col min="14342" max="14342" width="9.125" style="8" customWidth="1"/>
    <col min="14343" max="14588" width="9" style="8"/>
    <col min="14589" max="14589" width="2.375" style="8" customWidth="1"/>
    <col min="14590" max="14590" width="3.5" style="8" customWidth="1"/>
    <col min="14591" max="14591" width="8.625" style="8" customWidth="1"/>
    <col min="14592" max="14592" width="14.625" style="8" customWidth="1"/>
    <col min="14593" max="14593" width="11.625" style="8" customWidth="1"/>
    <col min="14594" max="14596" width="14.625" style="8" customWidth="1"/>
    <col min="14597" max="14597" width="12.625" style="8" customWidth="1"/>
    <col min="14598" max="14598" width="9.125" style="8" customWidth="1"/>
    <col min="14599" max="14844" width="9" style="8"/>
    <col min="14845" max="14845" width="2.375" style="8" customWidth="1"/>
    <col min="14846" max="14846" width="3.5" style="8" customWidth="1"/>
    <col min="14847" max="14847" width="8.625" style="8" customWidth="1"/>
    <col min="14848" max="14848" width="14.625" style="8" customWidth="1"/>
    <col min="14849" max="14849" width="11.625" style="8" customWidth="1"/>
    <col min="14850" max="14852" width="14.625" style="8" customWidth="1"/>
    <col min="14853" max="14853" width="12.625" style="8" customWidth="1"/>
    <col min="14854" max="14854" width="9.125" style="8" customWidth="1"/>
    <col min="14855" max="15100" width="9" style="8"/>
    <col min="15101" max="15101" width="2.375" style="8" customWidth="1"/>
    <col min="15102" max="15102" width="3.5" style="8" customWidth="1"/>
    <col min="15103" max="15103" width="8.625" style="8" customWidth="1"/>
    <col min="15104" max="15104" width="14.625" style="8" customWidth="1"/>
    <col min="15105" max="15105" width="11.625" style="8" customWidth="1"/>
    <col min="15106" max="15108" width="14.625" style="8" customWidth="1"/>
    <col min="15109" max="15109" width="12.625" style="8" customWidth="1"/>
    <col min="15110" max="15110" width="9.125" style="8" customWidth="1"/>
    <col min="15111" max="15356" width="9" style="8"/>
    <col min="15357" max="15357" width="2.375" style="8" customWidth="1"/>
    <col min="15358" max="15358" width="3.5" style="8" customWidth="1"/>
    <col min="15359" max="15359" width="8.625" style="8" customWidth="1"/>
    <col min="15360" max="15360" width="14.625" style="8" customWidth="1"/>
    <col min="15361" max="15361" width="11.625" style="8" customWidth="1"/>
    <col min="15362" max="15364" width="14.625" style="8" customWidth="1"/>
    <col min="15365" max="15365" width="12.625" style="8" customWidth="1"/>
    <col min="15366" max="15366" width="9.125" style="8" customWidth="1"/>
    <col min="15367" max="15612" width="9" style="8"/>
    <col min="15613" max="15613" width="2.375" style="8" customWidth="1"/>
    <col min="15614" max="15614" width="3.5" style="8" customWidth="1"/>
    <col min="15615" max="15615" width="8.625" style="8" customWidth="1"/>
    <col min="15616" max="15616" width="14.625" style="8" customWidth="1"/>
    <col min="15617" max="15617" width="11.625" style="8" customWidth="1"/>
    <col min="15618" max="15620" width="14.625" style="8" customWidth="1"/>
    <col min="15621" max="15621" width="12.625" style="8" customWidth="1"/>
    <col min="15622" max="15622" width="9.125" style="8" customWidth="1"/>
    <col min="15623" max="15868" width="9" style="8"/>
    <col min="15869" max="15869" width="2.375" style="8" customWidth="1"/>
    <col min="15870" max="15870" width="3.5" style="8" customWidth="1"/>
    <col min="15871" max="15871" width="8.625" style="8" customWidth="1"/>
    <col min="15872" max="15872" width="14.625" style="8" customWidth="1"/>
    <col min="15873" max="15873" width="11.625" style="8" customWidth="1"/>
    <col min="15874" max="15876" width="14.625" style="8" customWidth="1"/>
    <col min="15877" max="15877" width="12.625" style="8" customWidth="1"/>
    <col min="15878" max="15878" width="9.125" style="8" customWidth="1"/>
    <col min="15879" max="16124" width="9" style="8"/>
    <col min="16125" max="16125" width="2.375" style="8" customWidth="1"/>
    <col min="16126" max="16126" width="3.5" style="8" customWidth="1"/>
    <col min="16127" max="16127" width="8.625" style="8" customWidth="1"/>
    <col min="16128" max="16128" width="14.625" style="8" customWidth="1"/>
    <col min="16129" max="16129" width="11.625" style="8" customWidth="1"/>
    <col min="16130" max="16132" width="14.625" style="8" customWidth="1"/>
    <col min="16133" max="16133" width="12.625" style="8" customWidth="1"/>
    <col min="16134" max="16134" width="9.125" style="8" customWidth="1"/>
    <col min="16135" max="16384" width="9" style="8"/>
  </cols>
  <sheetData>
    <row r="1" spans="1:5" s="31" customFormat="1" ht="14.1" customHeight="1" x14ac:dyDescent="0.4">
      <c r="A1" s="5"/>
      <c r="B1" s="6"/>
      <c r="C1" s="30" t="s">
        <v>3</v>
      </c>
      <c r="D1" s="2" t="s">
        <v>15</v>
      </c>
      <c r="E1" s="1" t="s">
        <v>16</v>
      </c>
    </row>
    <row r="2" spans="1:5" ht="14.1" customHeight="1" x14ac:dyDescent="0.4">
      <c r="A2" s="3" t="s">
        <v>4</v>
      </c>
      <c r="B2" s="9">
        <v>13</v>
      </c>
      <c r="C2" s="7">
        <v>1880</v>
      </c>
      <c r="D2" s="10"/>
      <c r="E2" s="11">
        <v>598132</v>
      </c>
    </row>
    <row r="3" spans="1:5" ht="14.1" customHeight="1" x14ac:dyDescent="0.4">
      <c r="A3" s="12"/>
      <c r="B3" s="9">
        <v>14</v>
      </c>
      <c r="C3" s="7">
        <v>1881</v>
      </c>
      <c r="D3" s="10"/>
      <c r="E3" s="11">
        <v>605538</v>
      </c>
    </row>
    <row r="4" spans="1:5" ht="14.1" customHeight="1" x14ac:dyDescent="0.4">
      <c r="A4" s="12"/>
      <c r="B4" s="9">
        <v>15</v>
      </c>
      <c r="C4" s="7">
        <v>1882</v>
      </c>
      <c r="D4" s="10"/>
      <c r="E4" s="11">
        <v>610732</v>
      </c>
    </row>
    <row r="5" spans="1:5" ht="14.1" customHeight="1" x14ac:dyDescent="0.4">
      <c r="A5" s="12"/>
      <c r="B5" s="9">
        <v>16</v>
      </c>
      <c r="C5" s="7">
        <v>1883</v>
      </c>
      <c r="D5" s="10"/>
      <c r="E5" s="11">
        <v>615945</v>
      </c>
    </row>
    <row r="6" spans="1:5" ht="14.1" customHeight="1" x14ac:dyDescent="0.4">
      <c r="A6" s="12"/>
      <c r="B6" s="9">
        <v>17</v>
      </c>
      <c r="C6" s="7">
        <v>1884</v>
      </c>
      <c r="D6" s="10"/>
      <c r="E6" s="11">
        <v>612736</v>
      </c>
    </row>
    <row r="7" spans="1:5" ht="14.1" customHeight="1" x14ac:dyDescent="0.4">
      <c r="A7" s="12"/>
      <c r="B7" s="9">
        <v>18</v>
      </c>
      <c r="C7" s="7">
        <v>1885</v>
      </c>
      <c r="D7" s="10">
        <v>107555</v>
      </c>
      <c r="E7" s="11">
        <v>622230</v>
      </c>
    </row>
    <row r="8" spans="1:5" ht="14.1" customHeight="1" x14ac:dyDescent="0.4">
      <c r="A8" s="12"/>
      <c r="B8" s="9">
        <v>19</v>
      </c>
      <c r="C8" s="7">
        <v>1886</v>
      </c>
      <c r="D8" s="10">
        <v>108160</v>
      </c>
      <c r="E8" s="11">
        <v>642054</v>
      </c>
    </row>
    <row r="9" spans="1:5" ht="14.1" customHeight="1" x14ac:dyDescent="0.4">
      <c r="A9" s="12"/>
      <c r="B9" s="9">
        <v>20</v>
      </c>
      <c r="C9" s="7">
        <v>1887</v>
      </c>
      <c r="D9" s="10">
        <v>109096</v>
      </c>
      <c r="E9" s="11">
        <v>654017</v>
      </c>
    </row>
    <row r="10" spans="1:5" ht="14.1" customHeight="1" x14ac:dyDescent="0.4">
      <c r="A10" s="12"/>
      <c r="B10" s="9">
        <v>21</v>
      </c>
      <c r="C10" s="7">
        <v>1888</v>
      </c>
      <c r="D10" s="10">
        <v>108744</v>
      </c>
      <c r="E10" s="11">
        <v>658351</v>
      </c>
    </row>
    <row r="11" spans="1:5" ht="14.1" customHeight="1" x14ac:dyDescent="0.4">
      <c r="A11" s="12"/>
      <c r="B11" s="9">
        <v>22</v>
      </c>
      <c r="C11" s="7">
        <v>1889</v>
      </c>
      <c r="D11" s="10">
        <v>108629</v>
      </c>
      <c r="E11" s="11">
        <v>666684</v>
      </c>
    </row>
    <row r="12" spans="1:5" ht="14.1" customHeight="1" x14ac:dyDescent="0.4">
      <c r="A12" s="12"/>
      <c r="B12" s="9">
        <v>23</v>
      </c>
      <c r="C12" s="7">
        <v>1890</v>
      </c>
      <c r="D12" s="10">
        <v>109019</v>
      </c>
      <c r="E12" s="11">
        <v>679217</v>
      </c>
    </row>
    <row r="13" spans="1:5" ht="14.1" customHeight="1" x14ac:dyDescent="0.4">
      <c r="A13" s="12"/>
      <c r="B13" s="9">
        <v>24</v>
      </c>
      <c r="C13" s="7">
        <v>1891</v>
      </c>
      <c r="D13" s="10">
        <v>109306</v>
      </c>
      <c r="E13" s="11">
        <v>678995</v>
      </c>
    </row>
    <row r="14" spans="1:5" ht="14.1" customHeight="1" x14ac:dyDescent="0.4">
      <c r="A14" s="12"/>
      <c r="B14" s="9">
        <v>25</v>
      </c>
      <c r="C14" s="7">
        <v>1892</v>
      </c>
      <c r="D14" s="10">
        <v>109594</v>
      </c>
      <c r="E14" s="11">
        <v>685776</v>
      </c>
    </row>
    <row r="15" spans="1:5" ht="14.1" customHeight="1" x14ac:dyDescent="0.4">
      <c r="A15" s="12"/>
      <c r="B15" s="9">
        <v>26</v>
      </c>
      <c r="C15" s="7">
        <v>1893</v>
      </c>
      <c r="D15" s="10">
        <v>110161</v>
      </c>
      <c r="E15" s="11">
        <v>692997</v>
      </c>
    </row>
    <row r="16" spans="1:5" ht="14.1" customHeight="1" x14ac:dyDescent="0.4">
      <c r="A16" s="12"/>
      <c r="B16" s="9">
        <v>27</v>
      </c>
      <c r="C16" s="7">
        <v>1894</v>
      </c>
      <c r="D16" s="10">
        <v>109739</v>
      </c>
      <c r="E16" s="11">
        <v>695799</v>
      </c>
    </row>
    <row r="17" spans="1:5" ht="14.1" customHeight="1" x14ac:dyDescent="0.4">
      <c r="A17" s="12"/>
      <c r="B17" s="9">
        <v>28</v>
      </c>
      <c r="C17" s="7">
        <v>1895</v>
      </c>
      <c r="D17" s="10">
        <v>109493</v>
      </c>
      <c r="E17" s="11">
        <v>705096</v>
      </c>
    </row>
    <row r="18" spans="1:5" ht="14.1" customHeight="1" x14ac:dyDescent="0.4">
      <c r="A18" s="12"/>
      <c r="B18" s="9">
        <v>29</v>
      </c>
      <c r="C18" s="7">
        <v>1896</v>
      </c>
      <c r="D18" s="10">
        <v>109183</v>
      </c>
      <c r="E18" s="11">
        <v>696747</v>
      </c>
    </row>
    <row r="19" spans="1:5" ht="14.1" customHeight="1" x14ac:dyDescent="0.4">
      <c r="A19" s="12"/>
      <c r="B19" s="9">
        <v>30</v>
      </c>
      <c r="C19" s="7">
        <v>1897</v>
      </c>
      <c r="D19" s="10">
        <v>109395</v>
      </c>
      <c r="E19" s="11">
        <v>704795</v>
      </c>
    </row>
    <row r="20" spans="1:5" ht="14.1" customHeight="1" x14ac:dyDescent="0.4">
      <c r="A20" s="12"/>
      <c r="B20" s="9">
        <v>31</v>
      </c>
      <c r="C20" s="7">
        <v>1898</v>
      </c>
      <c r="D20" s="10">
        <v>109812</v>
      </c>
      <c r="E20" s="11">
        <v>717895</v>
      </c>
    </row>
    <row r="21" spans="1:5" ht="14.1" customHeight="1" x14ac:dyDescent="0.4">
      <c r="A21" s="12"/>
      <c r="B21" s="9">
        <v>32</v>
      </c>
      <c r="C21" s="7">
        <v>1899</v>
      </c>
      <c r="D21" s="10">
        <v>110125</v>
      </c>
      <c r="E21" s="11">
        <v>719397</v>
      </c>
    </row>
    <row r="22" spans="1:5" ht="14.1" customHeight="1" x14ac:dyDescent="0.4">
      <c r="A22" s="12"/>
      <c r="B22" s="9">
        <v>33</v>
      </c>
      <c r="C22" s="7">
        <v>1900</v>
      </c>
      <c r="D22" s="10">
        <v>110942</v>
      </c>
      <c r="E22" s="11">
        <v>727124</v>
      </c>
    </row>
    <row r="23" spans="1:5" ht="14.1" customHeight="1" x14ac:dyDescent="0.4">
      <c r="A23" s="12"/>
      <c r="B23" s="9">
        <v>34</v>
      </c>
      <c r="C23" s="7">
        <v>1901</v>
      </c>
      <c r="D23" s="10">
        <v>112281</v>
      </c>
      <c r="E23" s="11">
        <v>736765</v>
      </c>
    </row>
    <row r="24" spans="1:5" ht="14.1" customHeight="1" x14ac:dyDescent="0.4">
      <c r="A24" s="12"/>
      <c r="B24" s="9">
        <v>35</v>
      </c>
      <c r="C24" s="7">
        <v>1902</v>
      </c>
      <c r="D24" s="10">
        <v>111823</v>
      </c>
      <c r="E24" s="11">
        <v>747928</v>
      </c>
    </row>
    <row r="25" spans="1:5" ht="14.1" customHeight="1" x14ac:dyDescent="0.4">
      <c r="A25" s="12"/>
      <c r="B25" s="9">
        <v>36</v>
      </c>
      <c r="C25" s="7">
        <v>1903</v>
      </c>
      <c r="D25" s="10">
        <v>113316</v>
      </c>
      <c r="E25" s="11">
        <v>748294</v>
      </c>
    </row>
    <row r="26" spans="1:5" ht="14.1" customHeight="1" x14ac:dyDescent="0.4">
      <c r="A26" s="12"/>
      <c r="B26" s="9">
        <v>37</v>
      </c>
      <c r="C26" s="7">
        <v>1904</v>
      </c>
      <c r="D26" s="10">
        <v>113420</v>
      </c>
      <c r="E26" s="11">
        <v>749927</v>
      </c>
    </row>
    <row r="27" spans="1:5" ht="14.1" customHeight="1" x14ac:dyDescent="0.4">
      <c r="A27" s="12"/>
      <c r="B27" s="9">
        <v>38</v>
      </c>
      <c r="C27" s="7">
        <v>1905</v>
      </c>
      <c r="D27" s="10">
        <v>114969</v>
      </c>
      <c r="E27" s="11">
        <v>756287</v>
      </c>
    </row>
    <row r="28" spans="1:5" ht="14.1" customHeight="1" x14ac:dyDescent="0.4">
      <c r="A28" s="12"/>
      <c r="B28" s="9">
        <v>39</v>
      </c>
      <c r="C28" s="7">
        <v>1906</v>
      </c>
      <c r="D28" s="10">
        <v>115223</v>
      </c>
      <c r="E28" s="11">
        <v>766335</v>
      </c>
    </row>
    <row r="29" spans="1:5" ht="14.1" customHeight="1" x14ac:dyDescent="0.4">
      <c r="A29" s="12"/>
      <c r="B29" s="9">
        <v>40</v>
      </c>
      <c r="C29" s="7">
        <v>1907</v>
      </c>
      <c r="D29" s="10">
        <v>115973</v>
      </c>
      <c r="E29" s="11">
        <v>770406</v>
      </c>
    </row>
    <row r="30" spans="1:5" ht="14.1" customHeight="1" x14ac:dyDescent="0.4">
      <c r="A30" s="12"/>
      <c r="B30" s="9">
        <v>41</v>
      </c>
      <c r="C30" s="7">
        <v>1908</v>
      </c>
      <c r="D30" s="10">
        <v>116344</v>
      </c>
      <c r="E30" s="11">
        <v>776024</v>
      </c>
    </row>
    <row r="31" spans="1:5" ht="14.1" customHeight="1" x14ac:dyDescent="0.4">
      <c r="A31" s="12"/>
      <c r="B31" s="9">
        <v>42</v>
      </c>
      <c r="C31" s="7">
        <v>1909</v>
      </c>
      <c r="D31" s="10">
        <v>117290</v>
      </c>
      <c r="E31" s="11">
        <v>790483</v>
      </c>
    </row>
    <row r="32" spans="1:5" ht="14.1" customHeight="1" x14ac:dyDescent="0.4">
      <c r="A32" s="12"/>
      <c r="B32" s="9">
        <v>43</v>
      </c>
      <c r="C32" s="7">
        <v>1910</v>
      </c>
      <c r="D32" s="10">
        <v>117722</v>
      </c>
      <c r="E32" s="11">
        <v>804172</v>
      </c>
    </row>
    <row r="33" spans="1:5" ht="14.1" customHeight="1" x14ac:dyDescent="0.4">
      <c r="A33" s="12"/>
      <c r="B33" s="9">
        <v>44</v>
      </c>
      <c r="C33" s="7">
        <v>1911</v>
      </c>
      <c r="D33" s="10">
        <v>120393</v>
      </c>
      <c r="E33" s="11">
        <v>816196</v>
      </c>
    </row>
    <row r="34" spans="1:5" ht="14.1" customHeight="1" x14ac:dyDescent="0.4">
      <c r="A34" s="12" t="s">
        <v>5</v>
      </c>
      <c r="B34" s="13" t="s">
        <v>6</v>
      </c>
      <c r="C34" s="7">
        <v>1912</v>
      </c>
      <c r="D34" s="10">
        <v>121227</v>
      </c>
      <c r="E34" s="11">
        <v>828828</v>
      </c>
    </row>
    <row r="35" spans="1:5" ht="14.1" customHeight="1" x14ac:dyDescent="0.4">
      <c r="A35" s="12"/>
      <c r="B35" s="9">
        <v>2</v>
      </c>
      <c r="C35" s="7">
        <v>1913</v>
      </c>
      <c r="D35" s="10">
        <v>121211</v>
      </c>
      <c r="E35" s="11">
        <v>833558</v>
      </c>
    </row>
    <row r="36" spans="1:5" ht="14.1" customHeight="1" x14ac:dyDescent="0.4">
      <c r="A36" s="12"/>
      <c r="B36" s="9">
        <v>3</v>
      </c>
      <c r="C36" s="7">
        <v>1914</v>
      </c>
      <c r="D36" s="10">
        <v>121706</v>
      </c>
      <c r="E36" s="11">
        <v>842042</v>
      </c>
    </row>
    <row r="37" spans="1:5" ht="14.1" customHeight="1" x14ac:dyDescent="0.4">
      <c r="A37" s="12"/>
      <c r="B37" s="9">
        <v>4</v>
      </c>
      <c r="C37" s="7">
        <v>1915</v>
      </c>
      <c r="D37" s="10">
        <v>122083</v>
      </c>
      <c r="E37" s="11">
        <v>850896</v>
      </c>
    </row>
    <row r="38" spans="1:5" ht="14.1" customHeight="1" x14ac:dyDescent="0.4">
      <c r="A38" s="12"/>
      <c r="B38" s="9">
        <v>5</v>
      </c>
      <c r="C38" s="7">
        <v>1916</v>
      </c>
      <c r="D38" s="10">
        <v>123840</v>
      </c>
      <c r="E38" s="11">
        <v>860837</v>
      </c>
    </row>
    <row r="39" spans="1:5" ht="14.1" customHeight="1" x14ac:dyDescent="0.4">
      <c r="A39" s="12"/>
      <c r="B39" s="9">
        <v>6</v>
      </c>
      <c r="C39" s="7">
        <v>1917</v>
      </c>
      <c r="D39" s="10">
        <v>126394</v>
      </c>
      <c r="E39" s="11">
        <v>877263</v>
      </c>
    </row>
    <row r="40" spans="1:5" ht="14.1" customHeight="1" x14ac:dyDescent="0.4">
      <c r="A40" s="12"/>
      <c r="B40" s="9">
        <v>7</v>
      </c>
      <c r="C40" s="7">
        <v>1918</v>
      </c>
      <c r="D40" s="10">
        <v>129246</v>
      </c>
      <c r="E40" s="11">
        <v>867390</v>
      </c>
    </row>
    <row r="41" spans="1:5" ht="14.1" customHeight="1" x14ac:dyDescent="0.4">
      <c r="A41" s="12"/>
      <c r="B41" s="9">
        <v>8</v>
      </c>
      <c r="C41" s="7">
        <v>1919</v>
      </c>
      <c r="D41" s="10">
        <v>129638</v>
      </c>
      <c r="E41" s="11">
        <v>878611</v>
      </c>
    </row>
    <row r="42" spans="1:5" ht="14.1" customHeight="1" x14ac:dyDescent="0.4">
      <c r="A42" s="14" t="s">
        <v>7</v>
      </c>
      <c r="B42" s="9">
        <v>9</v>
      </c>
      <c r="C42" s="7">
        <v>1920</v>
      </c>
      <c r="D42" s="10">
        <v>132458</v>
      </c>
      <c r="E42" s="11">
        <v>845540</v>
      </c>
    </row>
    <row r="43" spans="1:5" ht="14.1" customHeight="1" x14ac:dyDescent="0.4">
      <c r="A43" s="12"/>
      <c r="B43" s="9">
        <v>10</v>
      </c>
      <c r="C43" s="7">
        <v>1921</v>
      </c>
      <c r="D43" s="10">
        <v>134107</v>
      </c>
      <c r="E43" s="11">
        <v>884668</v>
      </c>
    </row>
    <row r="44" spans="1:5" ht="14.1" customHeight="1" x14ac:dyDescent="0.4">
      <c r="A44" s="12"/>
      <c r="B44" s="9">
        <v>11</v>
      </c>
      <c r="C44" s="7">
        <v>1922</v>
      </c>
      <c r="D44" s="10">
        <v>136461</v>
      </c>
      <c r="E44" s="11">
        <v>864200</v>
      </c>
    </row>
    <row r="45" spans="1:5" ht="14.1" customHeight="1" x14ac:dyDescent="0.4">
      <c r="A45" s="12"/>
      <c r="B45" s="9">
        <v>12</v>
      </c>
      <c r="C45" s="7">
        <v>1923</v>
      </c>
      <c r="D45" s="10">
        <v>138304</v>
      </c>
      <c r="E45" s="11">
        <v>873100</v>
      </c>
    </row>
    <row r="46" spans="1:5" ht="14.1" customHeight="1" x14ac:dyDescent="0.4">
      <c r="A46" s="12"/>
      <c r="B46" s="9">
        <v>13</v>
      </c>
      <c r="C46" s="7">
        <v>1924</v>
      </c>
      <c r="D46" s="10">
        <v>141317</v>
      </c>
      <c r="E46" s="11">
        <v>882200</v>
      </c>
    </row>
    <row r="47" spans="1:5" ht="14.1" customHeight="1" x14ac:dyDescent="0.4">
      <c r="A47" s="14" t="s">
        <v>7</v>
      </c>
      <c r="B47" s="9">
        <v>14</v>
      </c>
      <c r="C47" s="7">
        <v>1925</v>
      </c>
      <c r="D47" s="10">
        <v>152928</v>
      </c>
      <c r="E47" s="9">
        <v>900984</v>
      </c>
    </row>
    <row r="48" spans="1:5" ht="14.1" customHeight="1" x14ac:dyDescent="0.4">
      <c r="A48" s="12" t="s">
        <v>8</v>
      </c>
      <c r="B48" s="13" t="s">
        <v>6</v>
      </c>
      <c r="C48" s="7">
        <v>1926</v>
      </c>
      <c r="D48" s="15">
        <v>148179</v>
      </c>
      <c r="E48" s="16">
        <v>912500</v>
      </c>
    </row>
    <row r="49" spans="1:5" s="17" customFormat="1" ht="14.1" customHeight="1" x14ac:dyDescent="0.4">
      <c r="A49" s="12"/>
      <c r="B49" s="9">
        <v>2</v>
      </c>
      <c r="C49" s="7">
        <v>1927</v>
      </c>
      <c r="D49" s="15">
        <v>149430</v>
      </c>
      <c r="E49" s="16">
        <v>924200</v>
      </c>
    </row>
    <row r="50" spans="1:5" s="17" customFormat="1" ht="14.1" customHeight="1" x14ac:dyDescent="0.4">
      <c r="A50" s="12"/>
      <c r="B50" s="9">
        <v>3</v>
      </c>
      <c r="C50" s="7">
        <v>1928</v>
      </c>
      <c r="D50" s="15">
        <v>151411</v>
      </c>
      <c r="E50" s="16">
        <v>936000</v>
      </c>
    </row>
    <row r="51" spans="1:5" s="17" customFormat="1" ht="14.1" customHeight="1" x14ac:dyDescent="0.4">
      <c r="A51" s="12"/>
      <c r="B51" s="9">
        <v>4</v>
      </c>
      <c r="C51" s="7">
        <v>1929</v>
      </c>
      <c r="D51" s="15">
        <v>153130</v>
      </c>
      <c r="E51" s="16">
        <v>948000</v>
      </c>
    </row>
    <row r="52" spans="1:5" s="17" customFormat="1" ht="14.1" customHeight="1" x14ac:dyDescent="0.4">
      <c r="A52" s="18" t="s">
        <v>7</v>
      </c>
      <c r="B52" s="9">
        <v>5</v>
      </c>
      <c r="C52" s="7">
        <v>1930</v>
      </c>
      <c r="D52" s="15">
        <v>158735</v>
      </c>
      <c r="E52" s="16">
        <v>975771</v>
      </c>
    </row>
    <row r="53" spans="1:5" s="17" customFormat="1" ht="14.1" customHeight="1" x14ac:dyDescent="0.4">
      <c r="A53" s="19"/>
      <c r="B53" s="9">
        <v>6</v>
      </c>
      <c r="C53" s="7">
        <v>1931</v>
      </c>
      <c r="D53" s="15">
        <v>160549</v>
      </c>
      <c r="E53" s="16">
        <v>990300</v>
      </c>
    </row>
    <row r="54" spans="1:5" s="17" customFormat="1" ht="14.1" customHeight="1" x14ac:dyDescent="0.4">
      <c r="A54" s="19"/>
      <c r="B54" s="9">
        <v>7</v>
      </c>
      <c r="C54" s="7">
        <v>1932</v>
      </c>
      <c r="D54" s="15">
        <v>162445</v>
      </c>
      <c r="E54" s="16">
        <v>1005100</v>
      </c>
    </row>
    <row r="55" spans="1:5" s="17" customFormat="1" ht="14.1" customHeight="1" x14ac:dyDescent="0.4">
      <c r="A55" s="18"/>
      <c r="B55" s="9">
        <v>8</v>
      </c>
      <c r="C55" s="7">
        <v>1933</v>
      </c>
      <c r="D55" s="15">
        <v>164024</v>
      </c>
      <c r="E55" s="16">
        <v>1020000</v>
      </c>
    </row>
    <row r="56" spans="1:5" s="17" customFormat="1" ht="14.1" customHeight="1" x14ac:dyDescent="0.4">
      <c r="A56" s="18"/>
      <c r="B56" s="9">
        <v>9</v>
      </c>
      <c r="C56" s="7">
        <v>1934</v>
      </c>
      <c r="D56" s="15">
        <v>166865</v>
      </c>
      <c r="E56" s="16">
        <v>1035200</v>
      </c>
    </row>
    <row r="57" spans="1:5" s="17" customFormat="1" ht="14.1" customHeight="1" x14ac:dyDescent="0.4">
      <c r="A57" s="18" t="s">
        <v>7</v>
      </c>
      <c r="B57" s="9">
        <v>10</v>
      </c>
      <c r="C57" s="7">
        <v>1935</v>
      </c>
      <c r="D57" s="15">
        <v>171988</v>
      </c>
      <c r="E57" s="16">
        <v>1046111</v>
      </c>
    </row>
    <row r="58" spans="1:5" s="17" customFormat="1" ht="14.1" customHeight="1" x14ac:dyDescent="0.4">
      <c r="A58" s="18"/>
      <c r="B58" s="9">
        <v>11</v>
      </c>
      <c r="C58" s="7">
        <v>1936</v>
      </c>
      <c r="D58" s="15">
        <v>174004</v>
      </c>
      <c r="E58" s="16">
        <v>1060800</v>
      </c>
    </row>
    <row r="59" spans="1:5" ht="14.1" customHeight="1" x14ac:dyDescent="0.4">
      <c r="A59" s="18"/>
      <c r="B59" s="9">
        <v>12</v>
      </c>
      <c r="C59" s="7">
        <v>1937</v>
      </c>
      <c r="D59" s="15">
        <v>175494</v>
      </c>
      <c r="E59" s="16">
        <v>1075400</v>
      </c>
    </row>
    <row r="60" spans="1:5" ht="14.1" customHeight="1" x14ac:dyDescent="0.4">
      <c r="A60" s="18"/>
      <c r="B60" s="9">
        <v>13</v>
      </c>
      <c r="C60" s="7">
        <v>1938</v>
      </c>
      <c r="D60" s="15">
        <v>177438</v>
      </c>
      <c r="E60" s="16">
        <v>1089600</v>
      </c>
    </row>
    <row r="61" spans="1:5" ht="14.1" customHeight="1" x14ac:dyDescent="0.4">
      <c r="A61" s="18"/>
      <c r="B61" s="9">
        <v>14</v>
      </c>
      <c r="C61" s="7">
        <v>1939</v>
      </c>
      <c r="D61" s="15">
        <v>179820</v>
      </c>
      <c r="E61" s="16">
        <v>1099100</v>
      </c>
    </row>
    <row r="62" spans="1:5" ht="14.1" customHeight="1" x14ac:dyDescent="0.4">
      <c r="A62" s="18" t="s">
        <v>7</v>
      </c>
      <c r="B62" s="9">
        <v>15</v>
      </c>
      <c r="C62" s="7">
        <v>1940</v>
      </c>
      <c r="D62" s="15">
        <v>184899</v>
      </c>
      <c r="E62" s="16">
        <v>1095793</v>
      </c>
    </row>
    <row r="63" spans="1:5" ht="14.1" customHeight="1" x14ac:dyDescent="0.4">
      <c r="A63" s="18"/>
      <c r="B63" s="9">
        <v>16</v>
      </c>
      <c r="C63" s="7">
        <v>1941</v>
      </c>
      <c r="D63" s="15">
        <v>187951</v>
      </c>
      <c r="E63" s="16">
        <v>1127368</v>
      </c>
    </row>
    <row r="64" spans="1:5" ht="14.1" customHeight="1" x14ac:dyDescent="0.4">
      <c r="A64" s="18"/>
      <c r="B64" s="9">
        <v>17</v>
      </c>
      <c r="C64" s="7">
        <v>1942</v>
      </c>
      <c r="D64" s="20"/>
      <c r="E64" s="16">
        <v>1117100</v>
      </c>
    </row>
    <row r="65" spans="1:5" ht="14.1" customHeight="1" x14ac:dyDescent="0.4">
      <c r="A65" s="18"/>
      <c r="B65" s="9">
        <v>18</v>
      </c>
      <c r="C65" s="7">
        <v>1943</v>
      </c>
      <c r="D65" s="20"/>
      <c r="E65" s="16">
        <v>1140000</v>
      </c>
    </row>
    <row r="66" spans="1:5" ht="14.1" customHeight="1" x14ac:dyDescent="0.4">
      <c r="A66" s="18"/>
      <c r="B66" s="9">
        <v>19</v>
      </c>
      <c r="C66" s="7">
        <v>1944</v>
      </c>
      <c r="D66" s="20"/>
      <c r="E66" s="16">
        <v>1103936</v>
      </c>
    </row>
    <row r="67" spans="1:5" ht="14.1" customHeight="1" x14ac:dyDescent="0.4">
      <c r="A67" s="18"/>
      <c r="B67" s="9">
        <v>20</v>
      </c>
      <c r="C67" s="7">
        <v>1945</v>
      </c>
      <c r="D67" s="15">
        <v>210548</v>
      </c>
      <c r="E67" s="16">
        <v>1227789</v>
      </c>
    </row>
    <row r="68" spans="1:5" ht="14.1" customHeight="1" x14ac:dyDescent="0.4">
      <c r="A68" s="18"/>
      <c r="B68" s="9">
        <v>21</v>
      </c>
      <c r="C68" s="7">
        <v>1946</v>
      </c>
      <c r="D68" s="15">
        <v>214863</v>
      </c>
      <c r="E68" s="16">
        <v>1217154</v>
      </c>
    </row>
    <row r="69" spans="1:5" ht="14.1" customHeight="1" x14ac:dyDescent="0.4">
      <c r="A69" s="18" t="s">
        <v>7</v>
      </c>
      <c r="B69" s="9">
        <v>22</v>
      </c>
      <c r="C69" s="7">
        <v>1947</v>
      </c>
      <c r="D69" s="15">
        <v>221546</v>
      </c>
      <c r="E69" s="16">
        <v>1262743</v>
      </c>
    </row>
    <row r="70" spans="1:5" ht="14.1" customHeight="1" x14ac:dyDescent="0.4">
      <c r="A70" s="18"/>
      <c r="B70" s="9">
        <v>23</v>
      </c>
      <c r="C70" s="7">
        <v>1948</v>
      </c>
      <c r="D70" s="15">
        <v>224205</v>
      </c>
      <c r="E70" s="16">
        <v>1294203</v>
      </c>
    </row>
    <row r="71" spans="1:5" ht="14.1" customHeight="1" x14ac:dyDescent="0.4">
      <c r="A71" s="18"/>
      <c r="B71" s="9">
        <v>24</v>
      </c>
      <c r="C71" s="7">
        <v>1949</v>
      </c>
      <c r="D71" s="15">
        <v>232137</v>
      </c>
      <c r="E71" s="16">
        <v>1325905</v>
      </c>
    </row>
    <row r="72" spans="1:5" ht="14.1" customHeight="1" x14ac:dyDescent="0.4">
      <c r="A72" s="18" t="s">
        <v>7</v>
      </c>
      <c r="B72" s="9">
        <v>25</v>
      </c>
      <c r="C72" s="7">
        <v>1950</v>
      </c>
      <c r="D72" s="15">
        <v>233333</v>
      </c>
      <c r="E72" s="16">
        <v>1346728</v>
      </c>
    </row>
    <row r="73" spans="1:5" ht="14.1" customHeight="1" x14ac:dyDescent="0.4">
      <c r="A73" s="18"/>
      <c r="B73" s="9">
        <v>26</v>
      </c>
      <c r="C73" s="7">
        <v>1951</v>
      </c>
      <c r="D73" s="15">
        <v>238559</v>
      </c>
      <c r="E73" s="16">
        <v>1368218</v>
      </c>
    </row>
    <row r="74" spans="1:5" ht="14.1" customHeight="1" x14ac:dyDescent="0.4">
      <c r="A74" s="18"/>
      <c r="B74" s="9">
        <v>27</v>
      </c>
      <c r="C74" s="7">
        <v>1952</v>
      </c>
      <c r="D74" s="15">
        <v>241835</v>
      </c>
      <c r="E74" s="16">
        <v>1386453</v>
      </c>
    </row>
    <row r="75" spans="1:5" ht="14.1" customHeight="1" x14ac:dyDescent="0.4">
      <c r="A75" s="18"/>
      <c r="B75" s="9">
        <v>28</v>
      </c>
      <c r="C75" s="7">
        <v>1953</v>
      </c>
      <c r="D75" s="15">
        <v>245610</v>
      </c>
      <c r="E75" s="16">
        <v>1413189</v>
      </c>
    </row>
    <row r="76" spans="1:5" ht="14.1" customHeight="1" x14ac:dyDescent="0.4">
      <c r="A76" s="18"/>
      <c r="B76" s="9">
        <v>29</v>
      </c>
      <c r="C76" s="7">
        <v>1954</v>
      </c>
      <c r="D76" s="15">
        <v>247507</v>
      </c>
      <c r="E76" s="16">
        <v>1425077</v>
      </c>
    </row>
    <row r="77" spans="1:5" ht="14.1" customHeight="1" x14ac:dyDescent="0.4">
      <c r="A77" s="18" t="s">
        <v>7</v>
      </c>
      <c r="B77" s="9">
        <v>30</v>
      </c>
      <c r="C77" s="7">
        <v>1955</v>
      </c>
      <c r="D77" s="15">
        <v>250280</v>
      </c>
      <c r="E77" s="16">
        <v>1427097</v>
      </c>
    </row>
    <row r="78" spans="1:5" ht="14.1" customHeight="1" x14ac:dyDescent="0.4">
      <c r="A78" s="18"/>
      <c r="B78" s="9">
        <v>31</v>
      </c>
      <c r="C78" s="7">
        <v>1956</v>
      </c>
      <c r="D78" s="15">
        <v>256726</v>
      </c>
      <c r="E78" s="16">
        <v>1433630</v>
      </c>
    </row>
    <row r="79" spans="1:5" ht="14.1" customHeight="1" x14ac:dyDescent="0.4">
      <c r="A79" s="18"/>
      <c r="B79" s="9">
        <v>32</v>
      </c>
      <c r="C79" s="7">
        <v>1957</v>
      </c>
      <c r="D79" s="15">
        <v>261936</v>
      </c>
      <c r="E79" s="16">
        <v>1436951</v>
      </c>
    </row>
    <row r="80" spans="1:5" ht="14.1" customHeight="1" x14ac:dyDescent="0.4">
      <c r="A80" s="18"/>
      <c r="B80" s="9">
        <v>33</v>
      </c>
      <c r="C80" s="7">
        <v>1958</v>
      </c>
      <c r="D80" s="15">
        <v>268188</v>
      </c>
      <c r="E80" s="16">
        <v>1441709</v>
      </c>
    </row>
    <row r="81" spans="1:5" ht="14.1" customHeight="1" x14ac:dyDescent="0.4">
      <c r="A81" s="18"/>
      <c r="B81" s="9">
        <v>34</v>
      </c>
      <c r="C81" s="7">
        <v>1959</v>
      </c>
      <c r="D81" s="15">
        <v>271801</v>
      </c>
      <c r="E81" s="16">
        <v>1445375</v>
      </c>
    </row>
    <row r="82" spans="1:5" ht="14.1" customHeight="1" x14ac:dyDescent="0.4">
      <c r="A82" s="18" t="s">
        <v>9</v>
      </c>
      <c r="B82" s="9">
        <v>35</v>
      </c>
      <c r="C82" s="7">
        <v>1960</v>
      </c>
      <c r="D82" s="15">
        <v>280978</v>
      </c>
      <c r="E82" s="16">
        <v>1448517</v>
      </c>
    </row>
    <row r="83" spans="1:5" ht="14.1" customHeight="1" x14ac:dyDescent="0.4">
      <c r="A83" s="18"/>
      <c r="B83" s="9">
        <v>36</v>
      </c>
      <c r="C83" s="7">
        <v>1961</v>
      </c>
      <c r="D83" s="15">
        <v>284560</v>
      </c>
      <c r="E83" s="16">
        <v>1449324</v>
      </c>
    </row>
    <row r="84" spans="1:5" ht="14.1" customHeight="1" x14ac:dyDescent="0.4">
      <c r="A84" s="18"/>
      <c r="B84" s="9">
        <v>37</v>
      </c>
      <c r="C84" s="7">
        <v>1962</v>
      </c>
      <c r="D84" s="15">
        <v>290317</v>
      </c>
      <c r="E84" s="16">
        <v>1448580</v>
      </c>
    </row>
    <row r="85" spans="1:5" ht="14.1" customHeight="1" x14ac:dyDescent="0.4">
      <c r="A85" s="18"/>
      <c r="B85" s="9">
        <v>38</v>
      </c>
      <c r="C85" s="7">
        <v>1963</v>
      </c>
      <c r="D85" s="15">
        <v>299904</v>
      </c>
      <c r="E85" s="16">
        <v>1445526</v>
      </c>
    </row>
    <row r="86" spans="1:5" ht="14.1" customHeight="1" x14ac:dyDescent="0.4">
      <c r="A86" s="18"/>
      <c r="B86" s="9">
        <v>39</v>
      </c>
      <c r="C86" s="7">
        <v>1964</v>
      </c>
      <c r="D86" s="15">
        <v>306550</v>
      </c>
      <c r="E86" s="16">
        <v>1439198</v>
      </c>
    </row>
    <row r="87" spans="1:5" ht="14.1" customHeight="1" x14ac:dyDescent="0.4">
      <c r="A87" s="18" t="s">
        <v>10</v>
      </c>
      <c r="B87" s="9">
        <v>40</v>
      </c>
      <c r="C87" s="7">
        <v>1965</v>
      </c>
      <c r="D87" s="15">
        <v>309851</v>
      </c>
      <c r="E87" s="16">
        <v>1411118</v>
      </c>
    </row>
    <row r="88" spans="1:5" ht="14.1" customHeight="1" x14ac:dyDescent="0.4">
      <c r="A88" s="18"/>
      <c r="B88" s="9">
        <v>41</v>
      </c>
      <c r="C88" s="7">
        <v>1966</v>
      </c>
      <c r="D88" s="15">
        <v>322159</v>
      </c>
      <c r="E88" s="16">
        <v>1396021</v>
      </c>
    </row>
    <row r="89" spans="1:5" ht="14.1" customHeight="1" x14ac:dyDescent="0.4">
      <c r="A89" s="18"/>
      <c r="B89" s="9">
        <v>42</v>
      </c>
      <c r="C89" s="7">
        <v>1967</v>
      </c>
      <c r="D89" s="15">
        <v>327379</v>
      </c>
      <c r="E89" s="16">
        <v>1391672</v>
      </c>
    </row>
    <row r="90" spans="1:5" ht="14.1" customHeight="1" x14ac:dyDescent="0.4">
      <c r="A90" s="18"/>
      <c r="B90" s="9">
        <v>43</v>
      </c>
      <c r="C90" s="7">
        <v>1968</v>
      </c>
      <c r="D90" s="15">
        <v>332510</v>
      </c>
      <c r="E90" s="16">
        <v>1385248</v>
      </c>
    </row>
    <row r="91" spans="1:5" ht="14.1" customHeight="1" x14ac:dyDescent="0.4">
      <c r="A91" s="18"/>
      <c r="B91" s="9">
        <v>44</v>
      </c>
      <c r="C91" s="7">
        <v>1969</v>
      </c>
      <c r="D91" s="15">
        <v>338661</v>
      </c>
      <c r="E91" s="16">
        <v>1371079</v>
      </c>
    </row>
    <row r="92" spans="1:5" ht="14.1" customHeight="1" x14ac:dyDescent="0.4">
      <c r="A92" s="18" t="s">
        <v>11</v>
      </c>
      <c r="B92" s="9">
        <v>45</v>
      </c>
      <c r="C92" s="7">
        <v>1970</v>
      </c>
      <c r="D92" s="15">
        <v>343823</v>
      </c>
      <c r="E92" s="16">
        <v>1371383</v>
      </c>
    </row>
    <row r="93" spans="1:5" ht="14.1" customHeight="1" x14ac:dyDescent="0.4">
      <c r="A93" s="18"/>
      <c r="B93" s="9">
        <v>46</v>
      </c>
      <c r="C93" s="7">
        <v>1971</v>
      </c>
      <c r="D93" s="15">
        <v>348375</v>
      </c>
      <c r="E93" s="16">
        <v>1362148</v>
      </c>
    </row>
    <row r="94" spans="1:5" ht="14.1" customHeight="1" x14ac:dyDescent="0.4">
      <c r="A94" s="18"/>
      <c r="B94" s="9">
        <v>47</v>
      </c>
      <c r="C94" s="7">
        <v>1972</v>
      </c>
      <c r="D94" s="15">
        <v>353582</v>
      </c>
      <c r="E94" s="16">
        <v>1359717</v>
      </c>
    </row>
    <row r="95" spans="1:5" ht="14.1" customHeight="1" x14ac:dyDescent="0.4">
      <c r="A95" s="18"/>
      <c r="B95" s="9">
        <v>48</v>
      </c>
      <c r="C95" s="7">
        <v>1973</v>
      </c>
      <c r="D95" s="15">
        <v>359701</v>
      </c>
      <c r="E95" s="21">
        <v>1359279</v>
      </c>
    </row>
    <row r="96" spans="1:5" ht="14.1" customHeight="1" x14ac:dyDescent="0.4">
      <c r="A96" s="18"/>
      <c r="B96" s="9">
        <v>49</v>
      </c>
      <c r="C96" s="7">
        <v>1974</v>
      </c>
      <c r="D96" s="15">
        <v>366885</v>
      </c>
      <c r="E96" s="21">
        <v>1362716</v>
      </c>
    </row>
    <row r="97" spans="1:5" ht="14.1" customHeight="1" x14ac:dyDescent="0.4">
      <c r="A97" s="18" t="s">
        <v>10</v>
      </c>
      <c r="B97" s="9">
        <v>50</v>
      </c>
      <c r="C97" s="7">
        <v>1975</v>
      </c>
      <c r="D97" s="15">
        <v>371782</v>
      </c>
      <c r="E97" s="21">
        <v>1385563</v>
      </c>
    </row>
    <row r="98" spans="1:5" ht="14.1" customHeight="1" x14ac:dyDescent="0.4">
      <c r="A98" s="18"/>
      <c r="B98" s="9">
        <v>51</v>
      </c>
      <c r="C98" s="7">
        <v>1976</v>
      </c>
      <c r="D98" s="15">
        <v>380811</v>
      </c>
      <c r="E98" s="21">
        <v>1394144</v>
      </c>
    </row>
    <row r="99" spans="1:5" ht="14.1" customHeight="1" x14ac:dyDescent="0.4">
      <c r="A99" s="18"/>
      <c r="B99" s="9">
        <v>52</v>
      </c>
      <c r="C99" s="7">
        <v>1977</v>
      </c>
      <c r="D99" s="15">
        <v>385565</v>
      </c>
      <c r="E99" s="16">
        <v>1398858</v>
      </c>
    </row>
    <row r="100" spans="1:5" ht="14.1" customHeight="1" x14ac:dyDescent="0.4">
      <c r="A100" s="18"/>
      <c r="B100" s="9">
        <v>53</v>
      </c>
      <c r="C100" s="7">
        <v>1978</v>
      </c>
      <c r="D100" s="15">
        <v>390615</v>
      </c>
      <c r="E100" s="16">
        <v>1405854</v>
      </c>
    </row>
    <row r="101" spans="1:5" ht="14.1" customHeight="1" x14ac:dyDescent="0.4">
      <c r="A101" s="18"/>
      <c r="B101" s="9">
        <v>54</v>
      </c>
      <c r="C101" s="7">
        <v>1979</v>
      </c>
      <c r="D101" s="15">
        <v>395106</v>
      </c>
      <c r="E101" s="16">
        <v>1411799</v>
      </c>
    </row>
    <row r="102" spans="1:5" ht="14.1" customHeight="1" x14ac:dyDescent="0.4">
      <c r="A102" s="18" t="s">
        <v>9</v>
      </c>
      <c r="B102" s="9">
        <v>55</v>
      </c>
      <c r="C102" s="7">
        <v>1980</v>
      </c>
      <c r="D102" s="15">
        <v>397847</v>
      </c>
      <c r="E102" s="16">
        <v>1421927</v>
      </c>
    </row>
    <row r="103" spans="1:5" ht="14.1" customHeight="1" x14ac:dyDescent="0.4">
      <c r="A103" s="18"/>
      <c r="B103" s="9">
        <v>56</v>
      </c>
      <c r="C103" s="7">
        <v>1981</v>
      </c>
      <c r="D103" s="15">
        <v>404688</v>
      </c>
      <c r="E103" s="16">
        <v>1424616</v>
      </c>
    </row>
    <row r="104" spans="1:5" ht="14.1" customHeight="1" x14ac:dyDescent="0.4">
      <c r="A104" s="18"/>
      <c r="B104" s="9">
        <v>57</v>
      </c>
      <c r="C104" s="7">
        <v>1982</v>
      </c>
      <c r="D104" s="15">
        <v>409003</v>
      </c>
      <c r="E104" s="16">
        <v>1425967</v>
      </c>
    </row>
    <row r="105" spans="1:5" ht="14.1" customHeight="1" x14ac:dyDescent="0.4">
      <c r="A105" s="18"/>
      <c r="B105" s="9">
        <v>58</v>
      </c>
      <c r="C105" s="7">
        <v>1983</v>
      </c>
      <c r="D105" s="15">
        <v>414151</v>
      </c>
      <c r="E105" s="16">
        <v>1427061</v>
      </c>
    </row>
    <row r="106" spans="1:5" ht="14.1" customHeight="1" x14ac:dyDescent="0.4">
      <c r="A106" s="18"/>
      <c r="B106" s="9">
        <v>59</v>
      </c>
      <c r="C106" s="7">
        <v>1984</v>
      </c>
      <c r="D106" s="15">
        <v>417533</v>
      </c>
      <c r="E106" s="16">
        <v>1427218</v>
      </c>
    </row>
    <row r="107" spans="1:5" ht="14.1" customHeight="1" x14ac:dyDescent="0.4">
      <c r="A107" s="18" t="s">
        <v>12</v>
      </c>
      <c r="B107" s="9">
        <v>60</v>
      </c>
      <c r="C107" s="7">
        <v>1985</v>
      </c>
      <c r="D107" s="15">
        <v>412880</v>
      </c>
      <c r="E107" s="16">
        <v>1433611</v>
      </c>
    </row>
    <row r="108" spans="1:5" ht="14.1" customHeight="1" x14ac:dyDescent="0.4">
      <c r="A108" s="18"/>
      <c r="B108" s="9">
        <v>61</v>
      </c>
      <c r="C108" s="7">
        <v>1986</v>
      </c>
      <c r="D108" s="15">
        <v>422134</v>
      </c>
      <c r="E108" s="16">
        <v>1429808</v>
      </c>
    </row>
    <row r="109" spans="1:5" ht="14.1" customHeight="1" x14ac:dyDescent="0.4">
      <c r="A109" s="18"/>
      <c r="B109" s="9">
        <v>62</v>
      </c>
      <c r="C109" s="7">
        <v>1987</v>
      </c>
      <c r="D109" s="15">
        <v>424147</v>
      </c>
      <c r="E109" s="16">
        <v>1423699</v>
      </c>
    </row>
    <row r="110" spans="1:5" ht="14.1" customHeight="1" x14ac:dyDescent="0.4">
      <c r="A110" s="18"/>
      <c r="B110" s="9">
        <v>63</v>
      </c>
      <c r="C110" s="7">
        <v>1988</v>
      </c>
      <c r="D110" s="15">
        <v>427045</v>
      </c>
      <c r="E110" s="21">
        <v>1419849</v>
      </c>
    </row>
    <row r="111" spans="1:5" ht="14.1" customHeight="1" x14ac:dyDescent="0.4">
      <c r="A111" s="14" t="s">
        <v>13</v>
      </c>
      <c r="B111" s="22" t="s">
        <v>6</v>
      </c>
      <c r="C111" s="7">
        <v>1989</v>
      </c>
      <c r="D111" s="15">
        <v>430078</v>
      </c>
      <c r="E111" s="16">
        <v>1415554</v>
      </c>
    </row>
    <row r="112" spans="1:5" ht="14.1" customHeight="1" x14ac:dyDescent="0.4">
      <c r="A112" s="14" t="s">
        <v>14</v>
      </c>
      <c r="B112" s="9">
        <v>2</v>
      </c>
      <c r="C112" s="7">
        <v>1990</v>
      </c>
      <c r="D112" s="15">
        <v>427458</v>
      </c>
      <c r="E112" s="16">
        <v>1416928</v>
      </c>
    </row>
    <row r="113" spans="1:5" ht="14.1" customHeight="1" x14ac:dyDescent="0.4">
      <c r="A113" s="14"/>
      <c r="B113" s="9">
        <v>3</v>
      </c>
      <c r="C113" s="7">
        <v>1991</v>
      </c>
      <c r="D113" s="15">
        <v>438877</v>
      </c>
      <c r="E113" s="16">
        <v>1415596</v>
      </c>
    </row>
    <row r="114" spans="1:5" ht="14.1" customHeight="1" x14ac:dyDescent="0.4">
      <c r="A114" s="18"/>
      <c r="B114" s="9">
        <v>4</v>
      </c>
      <c r="C114" s="7">
        <v>1992</v>
      </c>
      <c r="D114" s="15">
        <v>443863</v>
      </c>
      <c r="E114" s="16">
        <v>1415153</v>
      </c>
    </row>
    <row r="115" spans="1:5" ht="14.1" customHeight="1" x14ac:dyDescent="0.4">
      <c r="A115" s="18"/>
      <c r="B115" s="9">
        <v>5</v>
      </c>
      <c r="C115" s="7">
        <v>1993</v>
      </c>
      <c r="D115" s="15">
        <v>449146</v>
      </c>
      <c r="E115" s="16">
        <v>1415697</v>
      </c>
    </row>
    <row r="116" spans="1:5" ht="14.1" customHeight="1" x14ac:dyDescent="0.4">
      <c r="A116" s="18"/>
      <c r="B116" s="9">
        <v>6</v>
      </c>
      <c r="C116" s="7">
        <v>1994</v>
      </c>
      <c r="D116" s="15">
        <v>454117</v>
      </c>
      <c r="E116" s="16">
        <v>1416736</v>
      </c>
    </row>
    <row r="117" spans="1:5" ht="14.1" customHeight="1" x14ac:dyDescent="0.4">
      <c r="A117" s="18" t="s">
        <v>14</v>
      </c>
      <c r="B117" s="9">
        <v>7</v>
      </c>
      <c r="C117" s="7">
        <v>1995</v>
      </c>
      <c r="D117" s="15">
        <v>453722</v>
      </c>
      <c r="E117" s="16">
        <v>1419505</v>
      </c>
    </row>
    <row r="118" spans="1:5" ht="14.1" customHeight="1" x14ac:dyDescent="0.4">
      <c r="A118" s="18"/>
      <c r="B118" s="9">
        <v>8</v>
      </c>
      <c r="C118" s="7">
        <v>1996</v>
      </c>
      <c r="D118" s="15">
        <v>464484</v>
      </c>
      <c r="E118" s="16">
        <v>1419612</v>
      </c>
    </row>
    <row r="119" spans="1:5" ht="14.1" customHeight="1" x14ac:dyDescent="0.4">
      <c r="A119" s="18"/>
      <c r="B119" s="9">
        <v>9</v>
      </c>
      <c r="C119" s="7">
        <v>1997</v>
      </c>
      <c r="D119" s="15">
        <v>469471</v>
      </c>
      <c r="E119" s="16">
        <v>1419161</v>
      </c>
    </row>
    <row r="120" spans="1:5" ht="14.1" customHeight="1" x14ac:dyDescent="0.4">
      <c r="A120" s="18"/>
      <c r="B120" s="9">
        <v>10</v>
      </c>
      <c r="C120" s="7">
        <v>1998</v>
      </c>
      <c r="D120" s="15">
        <v>473660</v>
      </c>
      <c r="E120" s="16">
        <v>1418207</v>
      </c>
    </row>
    <row r="121" spans="1:5" ht="14.1" customHeight="1" x14ac:dyDescent="0.4">
      <c r="A121" s="18"/>
      <c r="B121" s="9">
        <v>11</v>
      </c>
      <c r="C121" s="7">
        <v>1999</v>
      </c>
      <c r="D121" s="15">
        <v>477227</v>
      </c>
      <c r="E121" s="16">
        <v>1415676</v>
      </c>
    </row>
    <row r="122" spans="1:5" ht="14.1" customHeight="1" x14ac:dyDescent="0.4">
      <c r="A122" s="18" t="s">
        <v>14</v>
      </c>
      <c r="B122" s="9">
        <v>12</v>
      </c>
      <c r="C122" s="7">
        <v>2000</v>
      </c>
      <c r="D122" s="15">
        <v>476398</v>
      </c>
      <c r="E122" s="16">
        <v>1416180</v>
      </c>
    </row>
    <row r="123" spans="1:5" ht="14.1" customHeight="1" x14ac:dyDescent="0.4">
      <c r="A123" s="18"/>
      <c r="B123" s="9">
        <v>13</v>
      </c>
      <c r="C123" s="7">
        <v>2001</v>
      </c>
      <c r="D123" s="15">
        <v>484221</v>
      </c>
      <c r="E123" s="16">
        <v>1413099</v>
      </c>
    </row>
    <row r="124" spans="1:5" ht="14.1" customHeight="1" x14ac:dyDescent="0.4">
      <c r="A124" s="18"/>
      <c r="B124" s="9">
        <v>14</v>
      </c>
      <c r="C124" s="7">
        <v>2002</v>
      </c>
      <c r="D124" s="15">
        <v>486687</v>
      </c>
      <c r="E124" s="16">
        <v>1408079</v>
      </c>
    </row>
    <row r="125" spans="1:5" ht="14.1" customHeight="1" x14ac:dyDescent="0.4">
      <c r="A125" s="18"/>
      <c r="B125" s="9">
        <v>15</v>
      </c>
      <c r="C125" s="7">
        <v>2003</v>
      </c>
      <c r="D125" s="15">
        <v>489330</v>
      </c>
      <c r="E125" s="16">
        <v>1401763</v>
      </c>
    </row>
    <row r="126" spans="1:5" ht="14.1" customHeight="1" x14ac:dyDescent="0.4">
      <c r="A126" s="18"/>
      <c r="B126" s="9">
        <v>16</v>
      </c>
      <c r="C126" s="7">
        <v>2004</v>
      </c>
      <c r="D126" s="19">
        <v>491538</v>
      </c>
      <c r="E126" s="16">
        <v>1394810</v>
      </c>
    </row>
    <row r="127" spans="1:5" ht="14.1" customHeight="1" x14ac:dyDescent="0.4">
      <c r="A127" s="18" t="s">
        <v>14</v>
      </c>
      <c r="B127" s="9">
        <v>17</v>
      </c>
      <c r="C127" s="7">
        <v>2005</v>
      </c>
      <c r="D127" s="21">
        <v>483926</v>
      </c>
      <c r="E127" s="21">
        <v>1385041</v>
      </c>
    </row>
    <row r="128" spans="1:5" ht="14.1" customHeight="1" x14ac:dyDescent="0.4">
      <c r="A128" s="18"/>
      <c r="B128" s="9">
        <v>18</v>
      </c>
      <c r="C128" s="7">
        <v>2006</v>
      </c>
      <c r="D128" s="21">
        <v>497594</v>
      </c>
      <c r="E128" s="21">
        <v>1374699</v>
      </c>
    </row>
    <row r="129" spans="1:5" ht="14.1" customHeight="1" x14ac:dyDescent="0.4">
      <c r="A129" s="18"/>
      <c r="B129" s="9">
        <v>19</v>
      </c>
      <c r="C129" s="7">
        <v>2007</v>
      </c>
      <c r="D129" s="21">
        <v>499954</v>
      </c>
      <c r="E129" s="21">
        <v>1363702</v>
      </c>
    </row>
    <row r="130" spans="1:5" ht="14.1" customHeight="1" x14ac:dyDescent="0.4">
      <c r="A130" s="18"/>
      <c r="B130" s="9">
        <v>20</v>
      </c>
      <c r="C130" s="7">
        <v>2008</v>
      </c>
      <c r="D130" s="15">
        <v>501880</v>
      </c>
      <c r="E130" s="21">
        <v>1352388</v>
      </c>
    </row>
    <row r="131" spans="1:5" ht="14.1" customHeight="1" x14ac:dyDescent="0.4">
      <c r="A131" s="18"/>
      <c r="B131" s="9">
        <v>21</v>
      </c>
      <c r="C131" s="7">
        <v>2009</v>
      </c>
      <c r="D131" s="15">
        <v>503182</v>
      </c>
      <c r="E131" s="21">
        <v>1340852</v>
      </c>
    </row>
    <row r="132" spans="1:5" ht="14.1" customHeight="1" x14ac:dyDescent="0.4">
      <c r="A132" s="18" t="s">
        <v>14</v>
      </c>
      <c r="B132" s="9">
        <v>22</v>
      </c>
      <c r="C132" s="7">
        <v>2010</v>
      </c>
      <c r="D132" s="15">
        <v>483934</v>
      </c>
      <c r="E132" s="21">
        <v>1330147</v>
      </c>
    </row>
    <row r="133" spans="1:5" ht="14.1" customHeight="1" x14ac:dyDescent="0.4">
      <c r="A133" s="18"/>
      <c r="B133" s="9">
        <v>23</v>
      </c>
      <c r="C133" s="7">
        <v>2011</v>
      </c>
      <c r="D133" s="23">
        <v>506361</v>
      </c>
      <c r="E133" s="23">
        <v>1312756</v>
      </c>
    </row>
    <row r="134" spans="1:5" ht="14.1" customHeight="1" x14ac:dyDescent="0.4">
      <c r="A134" s="18"/>
      <c r="B134" s="9">
        <v>24</v>
      </c>
      <c r="C134" s="7">
        <v>2012</v>
      </c>
      <c r="D134" s="15">
        <v>510124</v>
      </c>
      <c r="E134" s="21">
        <v>1303351</v>
      </c>
    </row>
    <row r="135" spans="1:5" ht="14.1" customHeight="1" x14ac:dyDescent="0.4">
      <c r="A135" s="18"/>
      <c r="B135" s="9">
        <v>25</v>
      </c>
      <c r="C135" s="7">
        <v>2013</v>
      </c>
      <c r="D135" s="15">
        <v>515499</v>
      </c>
      <c r="E135" s="21">
        <v>1294453</v>
      </c>
    </row>
    <row r="136" spans="1:5" ht="14.1" customHeight="1" x14ac:dyDescent="0.4">
      <c r="A136" s="18"/>
      <c r="B136" s="9">
        <v>26</v>
      </c>
      <c r="C136" s="7">
        <v>2014</v>
      </c>
      <c r="D136" s="15">
        <v>518191</v>
      </c>
      <c r="E136" s="21">
        <v>1284384</v>
      </c>
    </row>
    <row r="137" spans="1:5" ht="14.1" customHeight="1" x14ac:dyDescent="0.4">
      <c r="A137" s="18" t="s">
        <v>14</v>
      </c>
      <c r="B137" s="9">
        <v>27</v>
      </c>
      <c r="C137" s="7">
        <v>2015</v>
      </c>
      <c r="D137" s="15">
        <v>493049</v>
      </c>
      <c r="E137" s="21">
        <v>1279594</v>
      </c>
    </row>
    <row r="138" spans="1:5" ht="14.1" customHeight="1" x14ac:dyDescent="0.4">
      <c r="A138" s="18"/>
      <c r="B138" s="9">
        <v>28</v>
      </c>
      <c r="C138" s="7">
        <v>2016</v>
      </c>
      <c r="D138" s="24">
        <v>523205</v>
      </c>
      <c r="E138" s="25">
        <v>1268083</v>
      </c>
    </row>
    <row r="139" spans="1:5" ht="14.1" customHeight="1" x14ac:dyDescent="0.4">
      <c r="A139" s="26"/>
      <c r="B139" s="27">
        <v>29</v>
      </c>
      <c r="C139" s="7">
        <v>2017</v>
      </c>
      <c r="D139" s="28">
        <v>524603</v>
      </c>
      <c r="E139" s="29">
        <v>1254807</v>
      </c>
    </row>
  </sheetData>
  <phoneticPr fontId="1"/>
  <pageMargins left="0.7" right="0.7" top="0.75" bottom="0.75" header="0.3" footer="0.3"/>
  <pageSetup paperSize="9" scale="90" fitToWidth="0" fitToHeight="0" orientation="portrait" horizontalDpi="300" verticalDpi="300" r:id="rId1"/>
  <headerFooter alignWithMargins="0"/>
  <rowBreaks count="1" manualBreakCount="1">
    <brk id="5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D5" sqref="D5"/>
    </sheetView>
  </sheetViews>
  <sheetFormatPr defaultRowHeight="18.75" x14ac:dyDescent="0.4"/>
  <cols>
    <col min="3" max="3" width="10" bestFit="1" customWidth="1"/>
    <col min="4" max="4" width="9.5" customWidth="1"/>
    <col min="5" max="5" width="5.25" bestFit="1" customWidth="1"/>
    <col min="6" max="6" width="10" bestFit="1" customWidth="1"/>
    <col min="7" max="7" width="17.75" bestFit="1" customWidth="1"/>
  </cols>
  <sheetData>
    <row r="1" spans="1:7" x14ac:dyDescent="0.4">
      <c r="A1" t="s">
        <v>36</v>
      </c>
      <c r="D1" s="35" t="s">
        <v>0</v>
      </c>
      <c r="E1" s="33"/>
    </row>
    <row r="2" spans="1:7" x14ac:dyDescent="0.4">
      <c r="B2" s="33" t="s">
        <v>17</v>
      </c>
      <c r="C2" s="33" t="s">
        <v>18</v>
      </c>
      <c r="D2" s="40">
        <v>-0.2</v>
      </c>
      <c r="E2" s="34"/>
    </row>
    <row r="3" spans="1:7" x14ac:dyDescent="0.4">
      <c r="A3" s="33" t="s">
        <v>1</v>
      </c>
      <c r="B3" s="33"/>
      <c r="C3" s="33" t="s">
        <v>2</v>
      </c>
      <c r="D3" s="33" t="s">
        <v>19</v>
      </c>
      <c r="E3" s="33"/>
      <c r="F3" s="33" t="s">
        <v>20</v>
      </c>
    </row>
    <row r="4" spans="1:7" x14ac:dyDescent="0.4">
      <c r="A4">
        <v>0</v>
      </c>
      <c r="B4">
        <v>2000</v>
      </c>
      <c r="C4" s="36">
        <v>1416180</v>
      </c>
      <c r="D4" s="41">
        <v>1400000</v>
      </c>
      <c r="F4" s="36">
        <f t="shared" ref="F4:F21" si="0">C4-D4</f>
        <v>16180</v>
      </c>
      <c r="G4" s="36">
        <f>F4*F4</f>
        <v>261792400</v>
      </c>
    </row>
    <row r="5" spans="1:7" x14ac:dyDescent="0.4">
      <c r="A5">
        <v>1</v>
      </c>
      <c r="B5">
        <v>2001</v>
      </c>
      <c r="C5" s="36">
        <v>1413099</v>
      </c>
      <c r="D5" s="69"/>
      <c r="F5" s="36">
        <f t="shared" si="0"/>
        <v>1413099</v>
      </c>
      <c r="G5" s="36">
        <f t="shared" ref="G5:G21" si="1">F5*F5</f>
        <v>1996848783801</v>
      </c>
    </row>
    <row r="6" spans="1:7" x14ac:dyDescent="0.4">
      <c r="A6">
        <v>2</v>
      </c>
      <c r="B6">
        <v>2002</v>
      </c>
      <c r="C6" s="36">
        <v>1408079</v>
      </c>
      <c r="D6" s="69"/>
      <c r="F6" s="36">
        <f t="shared" si="0"/>
        <v>1408079</v>
      </c>
      <c r="G6" s="36">
        <f t="shared" si="1"/>
        <v>1982686470241</v>
      </c>
    </row>
    <row r="7" spans="1:7" x14ac:dyDescent="0.4">
      <c r="A7">
        <v>3</v>
      </c>
      <c r="B7">
        <v>2003</v>
      </c>
      <c r="C7" s="36">
        <v>1401763</v>
      </c>
      <c r="D7" s="69"/>
      <c r="F7" s="36">
        <f t="shared" si="0"/>
        <v>1401763</v>
      </c>
      <c r="G7" s="36">
        <f t="shared" si="1"/>
        <v>1964939508169</v>
      </c>
    </row>
    <row r="8" spans="1:7" x14ac:dyDescent="0.4">
      <c r="A8">
        <v>4</v>
      </c>
      <c r="B8">
        <v>2004</v>
      </c>
      <c r="C8" s="36">
        <v>1394810</v>
      </c>
      <c r="D8" s="69"/>
      <c r="F8" s="36">
        <f t="shared" si="0"/>
        <v>1394810</v>
      </c>
      <c r="G8" s="36">
        <f t="shared" si="1"/>
        <v>1945494936100</v>
      </c>
    </row>
    <row r="9" spans="1:7" x14ac:dyDescent="0.4">
      <c r="A9">
        <v>5</v>
      </c>
      <c r="B9">
        <v>2005</v>
      </c>
      <c r="C9" s="36">
        <v>1385041</v>
      </c>
      <c r="D9" s="69"/>
      <c r="F9" s="36">
        <f t="shared" si="0"/>
        <v>1385041</v>
      </c>
      <c r="G9" s="36">
        <f t="shared" si="1"/>
        <v>1918338571681</v>
      </c>
    </row>
    <row r="10" spans="1:7" x14ac:dyDescent="0.4">
      <c r="A10">
        <v>6</v>
      </c>
      <c r="B10">
        <v>2006</v>
      </c>
      <c r="C10" s="36">
        <v>1374699</v>
      </c>
      <c r="D10" s="69"/>
      <c r="F10" s="36">
        <f t="shared" si="0"/>
        <v>1374699</v>
      </c>
      <c r="G10" s="36">
        <f t="shared" si="1"/>
        <v>1889797340601</v>
      </c>
    </row>
    <row r="11" spans="1:7" x14ac:dyDescent="0.4">
      <c r="A11">
        <v>7</v>
      </c>
      <c r="B11">
        <v>2007</v>
      </c>
      <c r="C11" s="36">
        <v>1363702</v>
      </c>
      <c r="D11" s="69"/>
      <c r="F11" s="36">
        <f t="shared" si="0"/>
        <v>1363702</v>
      </c>
      <c r="G11" s="36">
        <f t="shared" si="1"/>
        <v>1859683144804</v>
      </c>
    </row>
    <row r="12" spans="1:7" x14ac:dyDescent="0.4">
      <c r="A12">
        <v>8</v>
      </c>
      <c r="B12">
        <v>2008</v>
      </c>
      <c r="C12" s="36">
        <v>1352388</v>
      </c>
      <c r="D12" s="69"/>
      <c r="F12" s="36">
        <f t="shared" si="0"/>
        <v>1352388</v>
      </c>
      <c r="G12" s="36">
        <f t="shared" si="1"/>
        <v>1828953302544</v>
      </c>
    </row>
    <row r="13" spans="1:7" x14ac:dyDescent="0.4">
      <c r="A13">
        <v>9</v>
      </c>
      <c r="B13">
        <v>2009</v>
      </c>
      <c r="C13" s="36">
        <v>1340852</v>
      </c>
      <c r="D13" s="69"/>
      <c r="F13" s="36">
        <f t="shared" si="0"/>
        <v>1340852</v>
      </c>
      <c r="G13" s="36">
        <f t="shared" si="1"/>
        <v>1797884085904</v>
      </c>
    </row>
    <row r="14" spans="1:7" x14ac:dyDescent="0.4">
      <c r="A14">
        <v>10</v>
      </c>
      <c r="B14">
        <v>2010</v>
      </c>
      <c r="C14" s="36">
        <v>1330147</v>
      </c>
      <c r="D14" s="69"/>
      <c r="F14" s="36">
        <f t="shared" si="0"/>
        <v>1330147</v>
      </c>
      <c r="G14" s="36">
        <f t="shared" si="1"/>
        <v>1769291041609</v>
      </c>
    </row>
    <row r="15" spans="1:7" x14ac:dyDescent="0.4">
      <c r="A15">
        <v>11</v>
      </c>
      <c r="B15">
        <v>2011</v>
      </c>
      <c r="C15" s="36">
        <v>1312756</v>
      </c>
      <c r="D15" s="69"/>
      <c r="F15" s="36">
        <f t="shared" si="0"/>
        <v>1312756</v>
      </c>
      <c r="G15" s="36">
        <f t="shared" si="1"/>
        <v>1723328315536</v>
      </c>
    </row>
    <row r="16" spans="1:7" x14ac:dyDescent="0.4">
      <c r="A16">
        <v>12</v>
      </c>
      <c r="B16">
        <v>2012</v>
      </c>
      <c r="C16" s="36">
        <v>1303351</v>
      </c>
      <c r="D16" s="69"/>
      <c r="F16" s="36">
        <f t="shared" si="0"/>
        <v>1303351</v>
      </c>
      <c r="G16" s="36">
        <f t="shared" si="1"/>
        <v>1698723829201</v>
      </c>
    </row>
    <row r="17" spans="1:10" x14ac:dyDescent="0.4">
      <c r="A17">
        <v>13</v>
      </c>
      <c r="B17">
        <v>2013</v>
      </c>
      <c r="C17" s="36">
        <v>1294453</v>
      </c>
      <c r="D17" s="69"/>
      <c r="F17" s="36">
        <f t="shared" si="0"/>
        <v>1294453</v>
      </c>
      <c r="G17" s="36">
        <f t="shared" si="1"/>
        <v>1675608569209</v>
      </c>
    </row>
    <row r="18" spans="1:10" x14ac:dyDescent="0.4">
      <c r="A18">
        <v>14</v>
      </c>
      <c r="B18">
        <v>2014</v>
      </c>
      <c r="C18" s="36">
        <v>1284384</v>
      </c>
      <c r="D18" s="69"/>
      <c r="F18" s="36">
        <f t="shared" si="0"/>
        <v>1284384</v>
      </c>
      <c r="G18" s="36">
        <f t="shared" si="1"/>
        <v>1649642259456</v>
      </c>
    </row>
    <row r="19" spans="1:10" x14ac:dyDescent="0.4">
      <c r="A19">
        <v>15</v>
      </c>
      <c r="B19">
        <v>2015</v>
      </c>
      <c r="C19" s="36">
        <v>1279594</v>
      </c>
      <c r="D19" s="69"/>
      <c r="F19" s="36">
        <f t="shared" si="0"/>
        <v>1279594</v>
      </c>
      <c r="G19" s="36">
        <f t="shared" si="1"/>
        <v>1637360804836</v>
      </c>
    </row>
    <row r="20" spans="1:10" x14ac:dyDescent="0.4">
      <c r="A20">
        <v>16</v>
      </c>
      <c r="B20">
        <v>2016</v>
      </c>
      <c r="C20" s="36">
        <v>1268083</v>
      </c>
      <c r="D20" s="69"/>
      <c r="F20" s="36">
        <f t="shared" si="0"/>
        <v>1268083</v>
      </c>
      <c r="G20" s="36">
        <f t="shared" si="1"/>
        <v>1608034494889</v>
      </c>
      <c r="I20" t="s">
        <v>25</v>
      </c>
      <c r="J20" t="s">
        <v>29</v>
      </c>
    </row>
    <row r="21" spans="1:10" x14ac:dyDescent="0.4">
      <c r="A21">
        <v>17</v>
      </c>
      <c r="B21">
        <v>2017</v>
      </c>
      <c r="C21" s="36">
        <v>1254807</v>
      </c>
      <c r="D21" s="69"/>
      <c r="F21" s="36">
        <f t="shared" si="0"/>
        <v>1254807</v>
      </c>
      <c r="G21" s="36">
        <f t="shared" si="1"/>
        <v>1574540607249</v>
      </c>
      <c r="I21" s="32" t="s">
        <v>26</v>
      </c>
      <c r="J21" s="43" t="s">
        <v>30</v>
      </c>
    </row>
    <row r="22" spans="1:10" x14ac:dyDescent="0.4">
      <c r="A22">
        <v>18</v>
      </c>
      <c r="B22" s="39">
        <v>2018</v>
      </c>
      <c r="C22" s="36"/>
      <c r="D22" s="69"/>
      <c r="E22" s="35" t="s">
        <v>21</v>
      </c>
      <c r="F22" s="37">
        <f>AVERAGE(F4:F21)</f>
        <v>1265454.888888889</v>
      </c>
      <c r="G22" s="38">
        <f>AVERAGE(G4:G21)</f>
        <v>1695634325457.2222</v>
      </c>
      <c r="I22" s="43" t="s">
        <v>27</v>
      </c>
      <c r="J22" s="43" t="s">
        <v>31</v>
      </c>
    </row>
    <row r="23" spans="1:10" x14ac:dyDescent="0.4">
      <c r="A23">
        <v>19</v>
      </c>
      <c r="B23" s="39">
        <v>2019</v>
      </c>
      <c r="C23" s="36"/>
      <c r="D23" s="69"/>
      <c r="I23" t="s">
        <v>28</v>
      </c>
      <c r="J23" t="s">
        <v>32</v>
      </c>
    </row>
    <row r="24" spans="1:10" x14ac:dyDescent="0.4">
      <c r="A24">
        <v>20</v>
      </c>
      <c r="B24" s="39">
        <v>2020</v>
      </c>
      <c r="C24" s="36"/>
      <c r="D24" s="69"/>
    </row>
    <row r="25" spans="1:10" x14ac:dyDescent="0.4">
      <c r="A25">
        <v>21</v>
      </c>
      <c r="B25" s="39">
        <v>2021</v>
      </c>
      <c r="C25" s="36"/>
      <c r="D25" s="69"/>
    </row>
    <row r="26" spans="1:10" x14ac:dyDescent="0.4">
      <c r="A26">
        <v>22</v>
      </c>
      <c r="B26" s="39">
        <v>2022</v>
      </c>
      <c r="C26" s="36"/>
      <c r="D26" s="69"/>
    </row>
    <row r="27" spans="1:10" x14ac:dyDescent="0.4">
      <c r="A27">
        <v>23</v>
      </c>
      <c r="B27" s="39">
        <v>2023</v>
      </c>
      <c r="C27" s="36"/>
      <c r="D27" s="69"/>
    </row>
    <row r="28" spans="1:10" x14ac:dyDescent="0.4">
      <c r="A28">
        <v>24</v>
      </c>
      <c r="B28" s="39">
        <v>2024</v>
      </c>
      <c r="C28" s="36"/>
      <c r="D28" s="69"/>
    </row>
    <row r="29" spans="1:10" x14ac:dyDescent="0.4">
      <c r="A29">
        <v>25</v>
      </c>
      <c r="B29" s="39">
        <v>2025</v>
      </c>
      <c r="C29" s="36"/>
      <c r="D29" s="69"/>
    </row>
    <row r="30" spans="1:10" x14ac:dyDescent="0.4">
      <c r="A30">
        <v>26</v>
      </c>
      <c r="B30" s="39">
        <v>2026</v>
      </c>
      <c r="C30" s="36"/>
      <c r="D30" s="69"/>
    </row>
    <row r="31" spans="1:10" x14ac:dyDescent="0.4">
      <c r="A31">
        <v>27</v>
      </c>
      <c r="B31" s="39">
        <v>2027</v>
      </c>
      <c r="C31" s="36"/>
      <c r="D31" s="69"/>
    </row>
    <row r="32" spans="1:10" x14ac:dyDescent="0.4">
      <c r="A32">
        <v>28</v>
      </c>
      <c r="B32" s="39">
        <v>2028</v>
      </c>
      <c r="C32" s="36"/>
      <c r="D32" s="69"/>
    </row>
    <row r="33" spans="1:4" x14ac:dyDescent="0.4">
      <c r="A33">
        <v>29</v>
      </c>
      <c r="B33" s="39">
        <v>2029</v>
      </c>
      <c r="C33" s="36"/>
      <c r="D33" s="69"/>
    </row>
    <row r="34" spans="1:4" x14ac:dyDescent="0.4">
      <c r="A34">
        <v>30</v>
      </c>
      <c r="B34" s="39">
        <v>2030</v>
      </c>
      <c r="C34" s="36"/>
      <c r="D34" s="69"/>
    </row>
    <row r="35" spans="1:4" x14ac:dyDescent="0.4">
      <c r="A35">
        <v>31</v>
      </c>
      <c r="B35" s="39">
        <v>2031</v>
      </c>
      <c r="D35" s="69"/>
    </row>
    <row r="36" spans="1:4" x14ac:dyDescent="0.4">
      <c r="A36">
        <v>32</v>
      </c>
      <c r="B36" s="39">
        <v>2032</v>
      </c>
      <c r="D36" s="69"/>
    </row>
    <row r="37" spans="1:4" x14ac:dyDescent="0.4">
      <c r="A37">
        <v>33</v>
      </c>
      <c r="B37" s="39">
        <v>2033</v>
      </c>
      <c r="D37" s="69"/>
    </row>
    <row r="38" spans="1:4" x14ac:dyDescent="0.4">
      <c r="A38">
        <v>34</v>
      </c>
      <c r="B38" s="39">
        <v>2034</v>
      </c>
      <c r="D38" s="69"/>
    </row>
    <row r="39" spans="1:4" x14ac:dyDescent="0.4">
      <c r="A39">
        <v>35</v>
      </c>
      <c r="B39" s="39">
        <v>2035</v>
      </c>
      <c r="D39" s="69"/>
    </row>
    <row r="40" spans="1:4" x14ac:dyDescent="0.4">
      <c r="A40">
        <v>36</v>
      </c>
      <c r="B40" s="39">
        <v>2036</v>
      </c>
      <c r="D40" s="69"/>
    </row>
    <row r="41" spans="1:4" x14ac:dyDescent="0.4">
      <c r="A41">
        <v>37</v>
      </c>
      <c r="B41" s="39">
        <v>2037</v>
      </c>
      <c r="D41" s="69"/>
    </row>
    <row r="42" spans="1:4" x14ac:dyDescent="0.4">
      <c r="A42">
        <v>38</v>
      </c>
      <c r="B42" s="39">
        <v>2038</v>
      </c>
      <c r="D42" s="69"/>
    </row>
    <row r="43" spans="1:4" x14ac:dyDescent="0.4">
      <c r="A43">
        <v>39</v>
      </c>
      <c r="B43" s="39">
        <v>2039</v>
      </c>
      <c r="D43" s="69"/>
    </row>
    <row r="44" spans="1:4" x14ac:dyDescent="0.4">
      <c r="A44">
        <v>40</v>
      </c>
      <c r="B44" s="39">
        <v>2040</v>
      </c>
      <c r="D44" s="69"/>
    </row>
    <row r="45" spans="1:4" x14ac:dyDescent="0.4">
      <c r="A45">
        <v>41</v>
      </c>
      <c r="B45" s="39">
        <v>2041</v>
      </c>
      <c r="D45" s="69"/>
    </row>
    <row r="46" spans="1:4" x14ac:dyDescent="0.4">
      <c r="A46">
        <v>42</v>
      </c>
      <c r="B46" s="39">
        <v>2042</v>
      </c>
      <c r="D46" s="69"/>
    </row>
    <row r="47" spans="1:4" x14ac:dyDescent="0.4">
      <c r="A47">
        <v>43</v>
      </c>
      <c r="B47" s="39">
        <v>2043</v>
      </c>
      <c r="D47" s="69"/>
    </row>
    <row r="48" spans="1:4" x14ac:dyDescent="0.4">
      <c r="A48">
        <v>44</v>
      </c>
      <c r="B48" s="39">
        <v>2044</v>
      </c>
      <c r="D48" s="69"/>
    </row>
    <row r="49" spans="1:4" x14ac:dyDescent="0.4">
      <c r="A49">
        <v>45</v>
      </c>
      <c r="B49" s="39">
        <v>2045</v>
      </c>
      <c r="D49" s="69"/>
    </row>
    <row r="50" spans="1:4" x14ac:dyDescent="0.4">
      <c r="A50">
        <v>46</v>
      </c>
      <c r="B50" s="39">
        <v>2046</v>
      </c>
      <c r="D50" s="69"/>
    </row>
    <row r="51" spans="1:4" x14ac:dyDescent="0.4">
      <c r="A51">
        <v>47</v>
      </c>
      <c r="B51" s="39">
        <v>2047</v>
      </c>
      <c r="D51" s="69"/>
    </row>
    <row r="52" spans="1:4" x14ac:dyDescent="0.4">
      <c r="A52">
        <v>48</v>
      </c>
      <c r="B52" s="39">
        <v>2048</v>
      </c>
      <c r="D52" s="69"/>
    </row>
    <row r="53" spans="1:4" x14ac:dyDescent="0.4">
      <c r="A53">
        <v>49</v>
      </c>
      <c r="B53" s="39">
        <v>2049</v>
      </c>
      <c r="D53" s="69"/>
    </row>
    <row r="54" spans="1:4" x14ac:dyDescent="0.4">
      <c r="A54">
        <v>50</v>
      </c>
      <c r="B54" s="39">
        <v>2050</v>
      </c>
      <c r="D54" s="69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D5" sqref="D5"/>
    </sheetView>
  </sheetViews>
  <sheetFormatPr defaultRowHeight="18.75" x14ac:dyDescent="0.4"/>
  <cols>
    <col min="3" max="3" width="10" customWidth="1"/>
    <col min="4" max="4" width="9.5" customWidth="1"/>
    <col min="5" max="5" width="5.25" customWidth="1"/>
    <col min="6" max="6" width="10" customWidth="1"/>
    <col min="7" max="7" width="17.75" customWidth="1"/>
  </cols>
  <sheetData>
    <row r="1" spans="1:7" x14ac:dyDescent="0.4">
      <c r="A1" t="s">
        <v>75</v>
      </c>
      <c r="D1" s="35" t="s">
        <v>22</v>
      </c>
      <c r="E1" s="33"/>
      <c r="F1" s="35" t="s">
        <v>23</v>
      </c>
    </row>
    <row r="2" spans="1:7" x14ac:dyDescent="0.4">
      <c r="B2" s="33" t="s">
        <v>17</v>
      </c>
      <c r="C2" s="33" t="s">
        <v>18</v>
      </c>
      <c r="D2" s="40">
        <v>-0.2</v>
      </c>
      <c r="E2" s="34"/>
      <c r="F2" s="42">
        <v>1449324</v>
      </c>
      <c r="G2" t="s">
        <v>24</v>
      </c>
    </row>
    <row r="3" spans="1:7" x14ac:dyDescent="0.4">
      <c r="A3" s="33" t="s">
        <v>1</v>
      </c>
      <c r="B3" s="33"/>
      <c r="C3" s="33" t="s">
        <v>33</v>
      </c>
      <c r="D3" s="33" t="s">
        <v>19</v>
      </c>
      <c r="E3" s="33"/>
      <c r="F3" s="33" t="s">
        <v>20</v>
      </c>
    </row>
    <row r="4" spans="1:7" x14ac:dyDescent="0.4">
      <c r="A4">
        <v>0</v>
      </c>
      <c r="B4">
        <v>2000</v>
      </c>
      <c r="C4" s="36">
        <v>1416180</v>
      </c>
      <c r="D4" s="41">
        <v>1420000</v>
      </c>
      <c r="F4" s="36">
        <f t="shared" ref="F4:F21" si="0">C4-D4</f>
        <v>-3820</v>
      </c>
      <c r="G4" s="36">
        <f>F4*F4</f>
        <v>14592400</v>
      </c>
    </row>
    <row r="5" spans="1:7" x14ac:dyDescent="0.4">
      <c r="A5">
        <v>1</v>
      </c>
      <c r="B5">
        <v>2001</v>
      </c>
      <c r="C5" s="36">
        <v>1413099</v>
      </c>
      <c r="D5" s="69"/>
      <c r="F5" s="36">
        <f t="shared" si="0"/>
        <v>1413099</v>
      </c>
      <c r="G5" s="36">
        <f t="shared" ref="G5:G21" si="1">F5*F5</f>
        <v>1996848783801</v>
      </c>
    </row>
    <row r="6" spans="1:7" x14ac:dyDescent="0.4">
      <c r="A6">
        <v>2</v>
      </c>
      <c r="B6">
        <v>2002</v>
      </c>
      <c r="C6" s="36">
        <v>1408079</v>
      </c>
      <c r="D6" s="69"/>
      <c r="F6" s="36">
        <f t="shared" si="0"/>
        <v>1408079</v>
      </c>
      <c r="G6" s="36">
        <f t="shared" si="1"/>
        <v>1982686470241</v>
      </c>
    </row>
    <row r="7" spans="1:7" x14ac:dyDescent="0.4">
      <c r="A7">
        <v>3</v>
      </c>
      <c r="B7">
        <v>2003</v>
      </c>
      <c r="C7" s="36">
        <v>1401763</v>
      </c>
      <c r="D7" s="69"/>
      <c r="F7" s="36">
        <f t="shared" si="0"/>
        <v>1401763</v>
      </c>
      <c r="G7" s="36">
        <f t="shared" si="1"/>
        <v>1964939508169</v>
      </c>
    </row>
    <row r="8" spans="1:7" x14ac:dyDescent="0.4">
      <c r="A8">
        <v>4</v>
      </c>
      <c r="B8">
        <v>2004</v>
      </c>
      <c r="C8" s="36">
        <v>1394810</v>
      </c>
      <c r="D8" s="69"/>
      <c r="F8" s="36">
        <f t="shared" si="0"/>
        <v>1394810</v>
      </c>
      <c r="G8" s="36">
        <f t="shared" si="1"/>
        <v>1945494936100</v>
      </c>
    </row>
    <row r="9" spans="1:7" x14ac:dyDescent="0.4">
      <c r="A9">
        <v>5</v>
      </c>
      <c r="B9">
        <v>2005</v>
      </c>
      <c r="C9" s="36">
        <v>1385041</v>
      </c>
      <c r="D9" s="69"/>
      <c r="F9" s="36">
        <f t="shared" si="0"/>
        <v>1385041</v>
      </c>
      <c r="G9" s="36">
        <f t="shared" si="1"/>
        <v>1918338571681</v>
      </c>
    </row>
    <row r="10" spans="1:7" x14ac:dyDescent="0.4">
      <c r="A10">
        <v>6</v>
      </c>
      <c r="B10">
        <v>2006</v>
      </c>
      <c r="C10" s="36">
        <v>1374699</v>
      </c>
      <c r="D10" s="69"/>
      <c r="F10" s="36">
        <f t="shared" si="0"/>
        <v>1374699</v>
      </c>
      <c r="G10" s="36">
        <f t="shared" si="1"/>
        <v>1889797340601</v>
      </c>
    </row>
    <row r="11" spans="1:7" x14ac:dyDescent="0.4">
      <c r="A11">
        <v>7</v>
      </c>
      <c r="B11">
        <v>2007</v>
      </c>
      <c r="C11" s="36">
        <v>1363702</v>
      </c>
      <c r="D11" s="69"/>
      <c r="F11" s="36">
        <f t="shared" si="0"/>
        <v>1363702</v>
      </c>
      <c r="G11" s="36">
        <f t="shared" si="1"/>
        <v>1859683144804</v>
      </c>
    </row>
    <row r="12" spans="1:7" x14ac:dyDescent="0.4">
      <c r="A12">
        <v>8</v>
      </c>
      <c r="B12">
        <v>2008</v>
      </c>
      <c r="C12" s="36">
        <v>1352388</v>
      </c>
      <c r="D12" s="69"/>
      <c r="F12" s="36">
        <f t="shared" si="0"/>
        <v>1352388</v>
      </c>
      <c r="G12" s="36">
        <f t="shared" si="1"/>
        <v>1828953302544</v>
      </c>
    </row>
    <row r="13" spans="1:7" x14ac:dyDescent="0.4">
      <c r="A13">
        <v>9</v>
      </c>
      <c r="B13">
        <v>2009</v>
      </c>
      <c r="C13" s="36">
        <v>1340852</v>
      </c>
      <c r="D13" s="69"/>
      <c r="F13" s="36">
        <f t="shared" si="0"/>
        <v>1340852</v>
      </c>
      <c r="G13" s="36">
        <f t="shared" si="1"/>
        <v>1797884085904</v>
      </c>
    </row>
    <row r="14" spans="1:7" x14ac:dyDescent="0.4">
      <c r="A14">
        <v>10</v>
      </c>
      <c r="B14">
        <v>2010</v>
      </c>
      <c r="C14" s="36">
        <v>1330147</v>
      </c>
      <c r="D14" s="69"/>
      <c r="F14" s="36">
        <f t="shared" si="0"/>
        <v>1330147</v>
      </c>
      <c r="G14" s="36">
        <f t="shared" si="1"/>
        <v>1769291041609</v>
      </c>
    </row>
    <row r="15" spans="1:7" x14ac:dyDescent="0.4">
      <c r="A15">
        <v>11</v>
      </c>
      <c r="B15">
        <v>2011</v>
      </c>
      <c r="C15" s="36">
        <v>1312756</v>
      </c>
      <c r="D15" s="69"/>
      <c r="F15" s="36">
        <f t="shared" si="0"/>
        <v>1312756</v>
      </c>
      <c r="G15" s="36">
        <f t="shared" si="1"/>
        <v>1723328315536</v>
      </c>
    </row>
    <row r="16" spans="1:7" x14ac:dyDescent="0.4">
      <c r="A16">
        <v>12</v>
      </c>
      <c r="B16">
        <v>2012</v>
      </c>
      <c r="C16" s="36">
        <v>1303351</v>
      </c>
      <c r="D16" s="69"/>
      <c r="F16" s="36">
        <f t="shared" si="0"/>
        <v>1303351</v>
      </c>
      <c r="G16" s="36">
        <f t="shared" si="1"/>
        <v>1698723829201</v>
      </c>
    </row>
    <row r="17" spans="1:10" x14ac:dyDescent="0.4">
      <c r="A17">
        <v>13</v>
      </c>
      <c r="B17">
        <v>2013</v>
      </c>
      <c r="C17" s="36">
        <v>1294453</v>
      </c>
      <c r="D17" s="69"/>
      <c r="F17" s="36">
        <f t="shared" si="0"/>
        <v>1294453</v>
      </c>
      <c r="G17" s="36">
        <f t="shared" si="1"/>
        <v>1675608569209</v>
      </c>
    </row>
    <row r="18" spans="1:10" x14ac:dyDescent="0.4">
      <c r="A18">
        <v>14</v>
      </c>
      <c r="B18">
        <v>2014</v>
      </c>
      <c r="C18" s="36">
        <v>1284384</v>
      </c>
      <c r="D18" s="69"/>
      <c r="F18" s="36">
        <f t="shared" si="0"/>
        <v>1284384</v>
      </c>
      <c r="G18" s="36">
        <f t="shared" si="1"/>
        <v>1649642259456</v>
      </c>
    </row>
    <row r="19" spans="1:10" x14ac:dyDescent="0.4">
      <c r="A19">
        <v>15</v>
      </c>
      <c r="B19">
        <v>2015</v>
      </c>
      <c r="C19" s="36">
        <v>1279594</v>
      </c>
      <c r="D19" s="69"/>
      <c r="F19" s="36">
        <f t="shared" si="0"/>
        <v>1279594</v>
      </c>
      <c r="G19" s="36">
        <f t="shared" si="1"/>
        <v>1637360804836</v>
      </c>
    </row>
    <row r="20" spans="1:10" x14ac:dyDescent="0.4">
      <c r="A20">
        <v>16</v>
      </c>
      <c r="B20">
        <v>2016</v>
      </c>
      <c r="C20" s="36">
        <v>1268083</v>
      </c>
      <c r="D20" s="69"/>
      <c r="F20" s="36">
        <f t="shared" si="0"/>
        <v>1268083</v>
      </c>
      <c r="G20" s="36">
        <f t="shared" si="1"/>
        <v>1608034494889</v>
      </c>
    </row>
    <row r="21" spans="1:10" x14ac:dyDescent="0.4">
      <c r="A21">
        <v>17</v>
      </c>
      <c r="B21">
        <v>2017</v>
      </c>
      <c r="C21" s="36">
        <v>1254807</v>
      </c>
      <c r="D21" s="69"/>
      <c r="F21" s="36">
        <f t="shared" si="0"/>
        <v>1254807</v>
      </c>
      <c r="G21" s="36">
        <f t="shared" si="1"/>
        <v>1574540607249</v>
      </c>
    </row>
    <row r="22" spans="1:10" x14ac:dyDescent="0.4">
      <c r="A22">
        <v>18</v>
      </c>
      <c r="B22" s="39">
        <v>2018</v>
      </c>
      <c r="C22" s="36"/>
      <c r="D22" s="69"/>
      <c r="E22" s="35" t="s">
        <v>21</v>
      </c>
      <c r="F22" s="37">
        <f>AVERAGE(F4:F21)</f>
        <v>1264343.7777777778</v>
      </c>
      <c r="G22" s="38">
        <f>AVERAGE(G4:G21)</f>
        <v>1695620592123.8889</v>
      </c>
      <c r="I22" t="s">
        <v>25</v>
      </c>
      <c r="J22" t="s">
        <v>29</v>
      </c>
    </row>
    <row r="23" spans="1:10" x14ac:dyDescent="0.4">
      <c r="A23">
        <v>19</v>
      </c>
      <c r="B23" s="39">
        <v>2019</v>
      </c>
      <c r="C23" s="36"/>
      <c r="D23" s="69"/>
      <c r="I23" s="32" t="s">
        <v>26</v>
      </c>
      <c r="J23" s="43" t="s">
        <v>30</v>
      </c>
    </row>
    <row r="24" spans="1:10" x14ac:dyDescent="0.4">
      <c r="A24">
        <v>20</v>
      </c>
      <c r="B24" s="39">
        <v>2020</v>
      </c>
      <c r="C24" s="36"/>
      <c r="D24" s="69"/>
      <c r="I24" s="43" t="s">
        <v>34</v>
      </c>
      <c r="J24" s="43" t="s">
        <v>31</v>
      </c>
    </row>
    <row r="25" spans="1:10" x14ac:dyDescent="0.4">
      <c r="A25">
        <v>21</v>
      </c>
      <c r="B25" s="39">
        <v>2021</v>
      </c>
      <c r="C25" s="36"/>
      <c r="D25" s="69"/>
      <c r="I25" t="s">
        <v>23</v>
      </c>
      <c r="J25" t="s">
        <v>35</v>
      </c>
    </row>
    <row r="26" spans="1:10" x14ac:dyDescent="0.4">
      <c r="A26">
        <v>22</v>
      </c>
      <c r="B26" s="39">
        <v>2022</v>
      </c>
      <c r="C26" s="36"/>
      <c r="D26" s="69"/>
      <c r="I26" t="s">
        <v>28</v>
      </c>
      <c r="J26" t="s">
        <v>32</v>
      </c>
    </row>
    <row r="27" spans="1:10" x14ac:dyDescent="0.4">
      <c r="A27">
        <v>23</v>
      </c>
      <c r="B27" s="39">
        <v>2023</v>
      </c>
      <c r="C27" s="36"/>
      <c r="D27" s="69"/>
    </row>
    <row r="28" spans="1:10" x14ac:dyDescent="0.4">
      <c r="A28">
        <v>24</v>
      </c>
      <c r="B28" s="39">
        <v>2024</v>
      </c>
      <c r="C28" s="36"/>
      <c r="D28" s="69"/>
    </row>
    <row r="29" spans="1:10" x14ac:dyDescent="0.4">
      <c r="A29">
        <v>25</v>
      </c>
      <c r="B29" s="39">
        <v>2025</v>
      </c>
      <c r="C29" s="36"/>
      <c r="D29" s="69"/>
    </row>
    <row r="30" spans="1:10" x14ac:dyDescent="0.4">
      <c r="A30">
        <v>26</v>
      </c>
      <c r="B30" s="39">
        <v>2026</v>
      </c>
      <c r="C30" s="36"/>
      <c r="D30" s="69"/>
    </row>
    <row r="31" spans="1:10" x14ac:dyDescent="0.4">
      <c r="A31">
        <v>27</v>
      </c>
      <c r="B31" s="39">
        <v>2027</v>
      </c>
      <c r="C31" s="36"/>
      <c r="D31" s="69"/>
    </row>
    <row r="32" spans="1:10" x14ac:dyDescent="0.4">
      <c r="A32">
        <v>28</v>
      </c>
      <c r="B32" s="39">
        <v>2028</v>
      </c>
      <c r="C32" s="36"/>
      <c r="D32" s="69"/>
    </row>
    <row r="33" spans="1:4" x14ac:dyDescent="0.4">
      <c r="A33">
        <v>29</v>
      </c>
      <c r="B33" s="39">
        <v>2029</v>
      </c>
      <c r="C33" s="36"/>
      <c r="D33" s="69"/>
    </row>
    <row r="34" spans="1:4" x14ac:dyDescent="0.4">
      <c r="A34">
        <v>30</v>
      </c>
      <c r="B34" s="39">
        <v>2030</v>
      </c>
      <c r="C34" s="36"/>
      <c r="D34" s="69"/>
    </row>
    <row r="35" spans="1:4" x14ac:dyDescent="0.4">
      <c r="A35">
        <v>31</v>
      </c>
      <c r="B35" s="39">
        <v>2031</v>
      </c>
      <c r="D35" s="69"/>
    </row>
    <row r="36" spans="1:4" x14ac:dyDescent="0.4">
      <c r="A36">
        <v>32</v>
      </c>
      <c r="B36" s="39">
        <v>2032</v>
      </c>
      <c r="D36" s="69"/>
    </row>
    <row r="37" spans="1:4" x14ac:dyDescent="0.4">
      <c r="A37">
        <v>33</v>
      </c>
      <c r="B37" s="39">
        <v>2033</v>
      </c>
      <c r="D37" s="69"/>
    </row>
    <row r="38" spans="1:4" x14ac:dyDescent="0.4">
      <c r="A38">
        <v>34</v>
      </c>
      <c r="B38" s="39">
        <v>2034</v>
      </c>
      <c r="D38" s="69"/>
    </row>
    <row r="39" spans="1:4" x14ac:dyDescent="0.4">
      <c r="A39">
        <v>35</v>
      </c>
      <c r="B39" s="39">
        <v>2035</v>
      </c>
      <c r="D39" s="69"/>
    </row>
    <row r="40" spans="1:4" x14ac:dyDescent="0.4">
      <c r="A40">
        <v>36</v>
      </c>
      <c r="B40" s="39">
        <v>2036</v>
      </c>
      <c r="D40" s="69"/>
    </row>
    <row r="41" spans="1:4" x14ac:dyDescent="0.4">
      <c r="A41">
        <v>37</v>
      </c>
      <c r="B41" s="39">
        <v>2037</v>
      </c>
      <c r="D41" s="69"/>
    </row>
    <row r="42" spans="1:4" x14ac:dyDescent="0.4">
      <c r="A42">
        <v>38</v>
      </c>
      <c r="B42" s="39">
        <v>2038</v>
      </c>
      <c r="D42" s="69"/>
    </row>
    <row r="43" spans="1:4" x14ac:dyDescent="0.4">
      <c r="A43">
        <v>39</v>
      </c>
      <c r="B43" s="39">
        <v>2039</v>
      </c>
      <c r="D43" s="69"/>
    </row>
    <row r="44" spans="1:4" x14ac:dyDescent="0.4">
      <c r="A44">
        <v>40</v>
      </c>
      <c r="B44" s="39">
        <v>2040</v>
      </c>
      <c r="D44" s="69"/>
    </row>
    <row r="45" spans="1:4" x14ac:dyDescent="0.4">
      <c r="A45">
        <v>41</v>
      </c>
      <c r="B45" s="39">
        <v>2041</v>
      </c>
      <c r="D45" s="69"/>
    </row>
    <row r="46" spans="1:4" x14ac:dyDescent="0.4">
      <c r="A46">
        <v>42</v>
      </c>
      <c r="B46" s="39">
        <v>2042</v>
      </c>
      <c r="D46" s="69"/>
    </row>
    <row r="47" spans="1:4" x14ac:dyDescent="0.4">
      <c r="A47">
        <v>43</v>
      </c>
      <c r="B47" s="39">
        <v>2043</v>
      </c>
      <c r="D47" s="69"/>
    </row>
    <row r="48" spans="1:4" x14ac:dyDescent="0.4">
      <c r="A48">
        <v>44</v>
      </c>
      <c r="B48" s="39">
        <v>2044</v>
      </c>
      <c r="D48" s="69"/>
    </row>
    <row r="49" spans="1:4" x14ac:dyDescent="0.4">
      <c r="A49">
        <v>45</v>
      </c>
      <c r="B49" s="39">
        <v>2045</v>
      </c>
      <c r="D49" s="69"/>
    </row>
    <row r="50" spans="1:4" x14ac:dyDescent="0.4">
      <c r="A50">
        <v>46</v>
      </c>
      <c r="B50" s="39">
        <v>2046</v>
      </c>
      <c r="D50" s="69"/>
    </row>
    <row r="51" spans="1:4" x14ac:dyDescent="0.4">
      <c r="A51">
        <v>47</v>
      </c>
      <c r="B51" s="39">
        <v>2047</v>
      </c>
      <c r="D51" s="69"/>
    </row>
    <row r="52" spans="1:4" x14ac:dyDescent="0.4">
      <c r="A52">
        <v>48</v>
      </c>
      <c r="B52" s="39">
        <v>2048</v>
      </c>
      <c r="D52" s="69"/>
    </row>
    <row r="53" spans="1:4" x14ac:dyDescent="0.4">
      <c r="A53">
        <v>49</v>
      </c>
      <c r="B53" s="39">
        <v>2049</v>
      </c>
      <c r="D53" s="69"/>
    </row>
    <row r="54" spans="1:4" x14ac:dyDescent="0.4">
      <c r="A54">
        <v>50</v>
      </c>
      <c r="B54" s="39">
        <v>2050</v>
      </c>
      <c r="D54" s="69"/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workbookViewId="0">
      <selection activeCell="A2" sqref="A2"/>
    </sheetView>
  </sheetViews>
  <sheetFormatPr defaultRowHeight="18.75" x14ac:dyDescent="0.4"/>
  <cols>
    <col min="1" max="2" width="5" style="49" customWidth="1"/>
    <col min="3" max="3" width="10.375" style="49" bestFit="1" customWidth="1"/>
    <col min="4" max="5" width="8.375" style="49" customWidth="1"/>
    <col min="6" max="6" width="5" style="49" customWidth="1"/>
    <col min="7" max="7" width="5.5" style="55" customWidth="1"/>
    <col min="8" max="8" width="9" style="48" bestFit="1" customWidth="1"/>
    <col min="9" max="9" width="8.125" style="48" customWidth="1"/>
    <col min="10" max="27" width="10.375" style="48" customWidth="1"/>
    <col min="28" max="28" width="10.25" style="48" customWidth="1"/>
    <col min="29" max="29" width="6.5" style="48" customWidth="1"/>
    <col min="30" max="30" width="6.5" style="52" customWidth="1"/>
    <col min="31" max="31" width="5.5" style="56" customWidth="1"/>
    <col min="32" max="32" width="9" style="48" bestFit="1" customWidth="1"/>
    <col min="33" max="33" width="8.125" style="48" customWidth="1"/>
    <col min="34" max="51" width="10.375" style="48" customWidth="1"/>
    <col min="52" max="52" width="10.25" style="48" customWidth="1"/>
    <col min="53" max="53" width="6.5" style="48" customWidth="1"/>
    <col min="54" max="16384" width="9" style="48"/>
  </cols>
  <sheetData>
    <row r="1" spans="1:60" x14ac:dyDescent="0.4">
      <c r="A1" t="s">
        <v>37</v>
      </c>
      <c r="B1"/>
      <c r="C1"/>
      <c r="D1"/>
      <c r="E1"/>
      <c r="F1"/>
      <c r="H1" s="56" t="s">
        <v>66</v>
      </c>
      <c r="I1" s="56" t="s">
        <v>65</v>
      </c>
      <c r="AF1" s="56" t="s">
        <v>66</v>
      </c>
      <c r="AG1" s="56" t="s">
        <v>65</v>
      </c>
    </row>
    <row r="2" spans="1:60" s="56" customFormat="1" x14ac:dyDescent="0.4">
      <c r="A2" s="55"/>
      <c r="B2" s="55"/>
      <c r="C2" s="55"/>
      <c r="D2" s="55"/>
      <c r="E2" s="55"/>
      <c r="F2" s="55"/>
      <c r="G2" s="55"/>
      <c r="H2" s="57">
        <f>H5/SUM($AI$5:$AO$5)</f>
        <v>0.10006873639592163</v>
      </c>
      <c r="I2" s="57">
        <f>I5/H4</f>
        <v>1.0074849126107062</v>
      </c>
      <c r="J2" s="57">
        <f t="shared" ref="J2:Z2" si="0">J5/I4</f>
        <v>1.0011470680246097</v>
      </c>
      <c r="K2" s="57">
        <f t="shared" si="0"/>
        <v>0.9358700696055684</v>
      </c>
      <c r="L2" s="57">
        <f t="shared" si="0"/>
        <v>0.7633789151329553</v>
      </c>
      <c r="M2" s="57">
        <f t="shared" si="0"/>
        <v>1.0281612973920666</v>
      </c>
      <c r="N2" s="57">
        <f t="shared" si="0"/>
        <v>1.0221953563346664</v>
      </c>
      <c r="O2" s="57">
        <f t="shared" si="0"/>
        <v>1.0197233471835061</v>
      </c>
      <c r="P2" s="57">
        <f t="shared" si="0"/>
        <v>1.017184401850628</v>
      </c>
      <c r="Q2" s="57">
        <f t="shared" si="0"/>
        <v>1.013991239371296</v>
      </c>
      <c r="R2" s="57">
        <f t="shared" si="0"/>
        <v>1.007958140666829</v>
      </c>
      <c r="S2" s="57">
        <f t="shared" si="0"/>
        <v>0.99855360694268669</v>
      </c>
      <c r="T2" s="57">
        <f t="shared" si="0"/>
        <v>0.98384208143905849</v>
      </c>
      <c r="U2" s="57">
        <f t="shared" si="0"/>
        <v>0.95737698513468639</v>
      </c>
      <c r="V2" s="57">
        <f t="shared" si="0"/>
        <v>0.91126858199183547</v>
      </c>
      <c r="W2" s="57">
        <f t="shared" si="0"/>
        <v>0.85764785859959214</v>
      </c>
      <c r="X2" s="57">
        <f t="shared" si="0"/>
        <v>0.76087543096986954</v>
      </c>
      <c r="Y2" s="57">
        <f t="shared" si="0"/>
        <v>0.60436137071651086</v>
      </c>
      <c r="Z2" s="57">
        <f t="shared" si="0"/>
        <v>0.42906329113924052</v>
      </c>
      <c r="AA2" s="57">
        <f>AA5/Z4</f>
        <v>0.26324135743736127</v>
      </c>
      <c r="AB2" s="57">
        <f>AB5/AA4</f>
        <v>0.14134742404227213</v>
      </c>
      <c r="AD2" s="58"/>
      <c r="AF2" s="57">
        <f>AF5/SUM($AI$5:$AO$5)</f>
        <v>9.5829991980753815E-2</v>
      </c>
      <c r="AG2" s="57">
        <f t="shared" ref="AG2:AY2" si="1">AG5/AF4</f>
        <v>1.0108412297761411</v>
      </c>
      <c r="AH2" s="57">
        <f t="shared" si="1"/>
        <v>0.9938407232647769</v>
      </c>
      <c r="AI2" s="57">
        <f t="shared" si="1"/>
        <v>0.92789637168726458</v>
      </c>
      <c r="AJ2" s="57">
        <f t="shared" si="1"/>
        <v>0.76216199140763208</v>
      </c>
      <c r="AK2" s="57">
        <f t="shared" si="1"/>
        <v>0.9688242388801579</v>
      </c>
      <c r="AL2" s="57">
        <f t="shared" si="1"/>
        <v>1.0093614598817167</v>
      </c>
      <c r="AM2" s="57">
        <f t="shared" si="1"/>
        <v>1.0074582338902147</v>
      </c>
      <c r="AN2" s="57">
        <f t="shared" si="1"/>
        <v>0.99582340368031841</v>
      </c>
      <c r="AO2" s="57">
        <f t="shared" si="1"/>
        <v>0.98717621212895312</v>
      </c>
      <c r="AP2" s="57">
        <f t="shared" si="1"/>
        <v>0.98476501560062402</v>
      </c>
      <c r="AQ2" s="57">
        <f t="shared" si="1"/>
        <v>0.98840090090090094</v>
      </c>
      <c r="AR2" s="57">
        <f t="shared" si="1"/>
        <v>0.98428140782210394</v>
      </c>
      <c r="AS2" s="57">
        <f t="shared" si="1"/>
        <v>0.97112960400356374</v>
      </c>
      <c r="AT2" s="57">
        <f t="shared" si="1"/>
        <v>0.95275711495841842</v>
      </c>
      <c r="AU2" s="57">
        <f t="shared" si="1"/>
        <v>0.92626728110599077</v>
      </c>
      <c r="AV2" s="57">
        <f t="shared" si="1"/>
        <v>0.87299754037001387</v>
      </c>
      <c r="AW2" s="57">
        <f t="shared" si="1"/>
        <v>0.76223554581231345</v>
      </c>
      <c r="AX2" s="57">
        <f t="shared" si="1"/>
        <v>0.58439831889527405</v>
      </c>
      <c r="AY2" s="57">
        <f t="shared" si="1"/>
        <v>0.36459028903939711</v>
      </c>
      <c r="AZ2" s="57">
        <f>AZ5/AY4</f>
        <v>0.20938137321549966</v>
      </c>
      <c r="BC2" s="56" t="s">
        <v>74</v>
      </c>
      <c r="BF2" s="56" t="s">
        <v>73</v>
      </c>
    </row>
    <row r="3" spans="1:60" x14ac:dyDescent="0.4">
      <c r="B3" s="62" t="s">
        <v>3</v>
      </c>
      <c r="C3" s="62" t="s">
        <v>62</v>
      </c>
      <c r="D3" s="62" t="s">
        <v>63</v>
      </c>
      <c r="E3" s="62" t="s">
        <v>64</v>
      </c>
      <c r="G3" s="44" t="s">
        <v>38</v>
      </c>
      <c r="H3" s="45" t="s">
        <v>39</v>
      </c>
      <c r="I3" s="45" t="s">
        <v>40</v>
      </c>
      <c r="J3" s="45" t="s">
        <v>41</v>
      </c>
      <c r="K3" s="45" t="s">
        <v>42</v>
      </c>
      <c r="L3" s="46" t="s">
        <v>43</v>
      </c>
      <c r="M3" s="47" t="s">
        <v>44</v>
      </c>
      <c r="N3" s="45" t="s">
        <v>45</v>
      </c>
      <c r="O3" s="45" t="s">
        <v>46</v>
      </c>
      <c r="P3" s="45" t="s">
        <v>47</v>
      </c>
      <c r="Q3" s="45" t="s">
        <v>48</v>
      </c>
      <c r="R3" s="45" t="s">
        <v>49</v>
      </c>
      <c r="S3" s="45" t="s">
        <v>50</v>
      </c>
      <c r="T3" s="45" t="s">
        <v>51</v>
      </c>
      <c r="U3" s="47" t="s">
        <v>52</v>
      </c>
      <c r="V3" s="46" t="s">
        <v>53</v>
      </c>
      <c r="W3" s="45" t="s">
        <v>54</v>
      </c>
      <c r="X3" s="46" t="s">
        <v>55</v>
      </c>
      <c r="Y3" s="46" t="s">
        <v>56</v>
      </c>
      <c r="Z3" s="47" t="s">
        <v>57</v>
      </c>
      <c r="AA3" s="46" t="s">
        <v>58</v>
      </c>
      <c r="AB3" s="44" t="s">
        <v>59</v>
      </c>
      <c r="AC3" s="50" t="s">
        <v>60</v>
      </c>
      <c r="AD3" s="53"/>
      <c r="AE3" s="51" t="s">
        <v>61</v>
      </c>
      <c r="AF3" s="45" t="s">
        <v>39</v>
      </c>
      <c r="AG3" s="45" t="s">
        <v>40</v>
      </c>
      <c r="AH3" s="45" t="s">
        <v>41</v>
      </c>
      <c r="AI3" s="45" t="s">
        <v>42</v>
      </c>
      <c r="AJ3" s="46" t="s">
        <v>43</v>
      </c>
      <c r="AK3" s="47" t="s">
        <v>44</v>
      </c>
      <c r="AL3" s="45" t="s">
        <v>45</v>
      </c>
      <c r="AM3" s="45" t="s">
        <v>46</v>
      </c>
      <c r="AN3" s="45" t="s">
        <v>47</v>
      </c>
      <c r="AO3" s="45" t="s">
        <v>48</v>
      </c>
      <c r="AP3" s="45" t="s">
        <v>49</v>
      </c>
      <c r="AQ3" s="45" t="s">
        <v>50</v>
      </c>
      <c r="AR3" s="45" t="s">
        <v>51</v>
      </c>
      <c r="AS3" s="47" t="s">
        <v>52</v>
      </c>
      <c r="AT3" s="46" t="s">
        <v>53</v>
      </c>
      <c r="AU3" s="45" t="s">
        <v>54</v>
      </c>
      <c r="AV3" s="46" t="s">
        <v>55</v>
      </c>
      <c r="AW3" s="46" t="s">
        <v>56</v>
      </c>
      <c r="AX3" s="47" t="s">
        <v>57</v>
      </c>
      <c r="AY3" s="46" t="s">
        <v>58</v>
      </c>
      <c r="AZ3" s="44" t="s">
        <v>59</v>
      </c>
      <c r="BA3" s="44" t="s">
        <v>60</v>
      </c>
      <c r="BC3" s="48" t="s">
        <v>67</v>
      </c>
      <c r="BD3" s="48" t="s">
        <v>68</v>
      </c>
      <c r="BE3" s="48" t="s">
        <v>69</v>
      </c>
      <c r="BF3" s="48" t="s">
        <v>70</v>
      </c>
      <c r="BG3" s="48" t="s">
        <v>71</v>
      </c>
      <c r="BH3" s="48" t="s">
        <v>72</v>
      </c>
    </row>
    <row r="4" spans="1:60" x14ac:dyDescent="0.4">
      <c r="B4" s="65">
        <v>2010</v>
      </c>
      <c r="C4" s="66">
        <f>SUM(D4:E4)</f>
        <v>1330147</v>
      </c>
      <c r="D4" s="66">
        <f>SUM(H4:AC4)</f>
        <v>634971</v>
      </c>
      <c r="E4" s="66">
        <f>SUM(AF4:BA4)</f>
        <v>695176</v>
      </c>
      <c r="G4" s="56">
        <v>2010</v>
      </c>
      <c r="H4" s="59">
        <v>25518</v>
      </c>
      <c r="I4" s="59">
        <v>28769</v>
      </c>
      <c r="J4" s="59">
        <v>32325</v>
      </c>
      <c r="K4" s="59">
        <v>32981</v>
      </c>
      <c r="L4" s="59">
        <v>27378</v>
      </c>
      <c r="M4" s="59">
        <v>32259</v>
      </c>
      <c r="N4" s="59">
        <v>38026</v>
      </c>
      <c r="O4" s="59">
        <v>42364</v>
      </c>
      <c r="P4" s="59">
        <v>38810</v>
      </c>
      <c r="Q4" s="59">
        <v>41090</v>
      </c>
      <c r="R4" s="59">
        <v>44248</v>
      </c>
      <c r="S4" s="59">
        <v>50811</v>
      </c>
      <c r="T4" s="59">
        <v>51193</v>
      </c>
      <c r="U4" s="59">
        <v>38949</v>
      </c>
      <c r="V4" s="59">
        <v>36775</v>
      </c>
      <c r="W4" s="59">
        <v>33355</v>
      </c>
      <c r="X4" s="59">
        <v>23112</v>
      </c>
      <c r="Y4" s="59">
        <v>9875</v>
      </c>
      <c r="Z4" s="59">
        <v>3153</v>
      </c>
      <c r="AA4" s="59">
        <v>757</v>
      </c>
      <c r="AB4" s="59">
        <v>64</v>
      </c>
      <c r="AC4" s="59">
        <v>3159</v>
      </c>
      <c r="AD4" s="54"/>
      <c r="AE4" s="56">
        <v>2010</v>
      </c>
      <c r="AF4" s="60">
        <v>24167</v>
      </c>
      <c r="AG4" s="60">
        <v>27763</v>
      </c>
      <c r="AH4" s="60">
        <v>30262</v>
      </c>
      <c r="AI4" s="60">
        <v>31656</v>
      </c>
      <c r="AJ4" s="60">
        <v>27361</v>
      </c>
      <c r="AK4" s="60">
        <v>31619</v>
      </c>
      <c r="AL4" s="60">
        <v>36872</v>
      </c>
      <c r="AM4" s="60">
        <v>40703</v>
      </c>
      <c r="AN4" s="60">
        <v>39146</v>
      </c>
      <c r="AO4" s="60">
        <v>41024</v>
      </c>
      <c r="AP4" s="60">
        <v>44400</v>
      </c>
      <c r="AQ4" s="60">
        <v>51086</v>
      </c>
      <c r="AR4" s="60">
        <v>52753</v>
      </c>
      <c r="AS4" s="60">
        <v>45573</v>
      </c>
      <c r="AT4" s="60">
        <v>47089</v>
      </c>
      <c r="AU4" s="60">
        <v>46755</v>
      </c>
      <c r="AV4" s="60">
        <v>37861</v>
      </c>
      <c r="AW4" s="60">
        <v>23318</v>
      </c>
      <c r="AX4" s="60">
        <v>10483</v>
      </c>
      <c r="AY4" s="60">
        <v>2942</v>
      </c>
      <c r="AZ4" s="60">
        <v>437</v>
      </c>
      <c r="BA4" s="60">
        <v>1906</v>
      </c>
      <c r="BC4" s="67">
        <f>SUM(H4:J4)+SUM(AF4:AH4)</f>
        <v>168804</v>
      </c>
      <c r="BD4" s="67">
        <f>SUM(K4:T4)+SUM(AI4:AR4)</f>
        <v>795780</v>
      </c>
      <c r="BE4" s="67">
        <f>SUM(U4:AB4)+SUM(AS4:AZ4)</f>
        <v>360498</v>
      </c>
      <c r="BF4" s="68">
        <f>BC4/$C4</f>
        <v>0.12690627426893419</v>
      </c>
      <c r="BG4" s="68">
        <f t="shared" ref="BG4:BG14" si="2">BD4/$C4</f>
        <v>0.59826470307417146</v>
      </c>
      <c r="BH4" s="68">
        <f t="shared" ref="BH4:BH13" si="3">BE4/$C4</f>
        <v>0.27102117284781307</v>
      </c>
    </row>
    <row r="5" spans="1:60" x14ac:dyDescent="0.4">
      <c r="B5" s="65">
        <v>2015</v>
      </c>
      <c r="C5" s="66">
        <f t="shared" ref="C5:C14" si="4">SUM(D5:E5)</f>
        <v>1279594</v>
      </c>
      <c r="D5" s="66">
        <f>SUM(H5:AC5)</f>
        <v>615584</v>
      </c>
      <c r="E5" s="66">
        <f t="shared" ref="E5:E14" si="5">SUM(AF5:BA5)</f>
        <v>664010</v>
      </c>
      <c r="G5" s="56">
        <v>2015</v>
      </c>
      <c r="H5" s="59">
        <v>22711</v>
      </c>
      <c r="I5" s="59">
        <v>25709</v>
      </c>
      <c r="J5" s="59">
        <v>28802</v>
      </c>
      <c r="K5" s="59">
        <v>30252</v>
      </c>
      <c r="L5" s="59">
        <v>25177</v>
      </c>
      <c r="M5" s="59">
        <v>28149</v>
      </c>
      <c r="N5" s="59">
        <v>32975</v>
      </c>
      <c r="O5" s="59">
        <v>38776</v>
      </c>
      <c r="P5" s="59">
        <v>43092</v>
      </c>
      <c r="Q5" s="59">
        <v>39353</v>
      </c>
      <c r="R5" s="59">
        <v>41417</v>
      </c>
      <c r="S5" s="59">
        <v>44184</v>
      </c>
      <c r="T5" s="59">
        <v>49990</v>
      </c>
      <c r="U5" s="59">
        <v>49011</v>
      </c>
      <c r="V5" s="59">
        <v>35493</v>
      </c>
      <c r="W5" s="59">
        <v>31540</v>
      </c>
      <c r="X5" s="59">
        <v>25379</v>
      </c>
      <c r="Y5" s="59">
        <v>13968</v>
      </c>
      <c r="Z5" s="59">
        <v>4237</v>
      </c>
      <c r="AA5" s="59">
        <v>830</v>
      </c>
      <c r="AB5" s="59">
        <v>107</v>
      </c>
      <c r="AC5" s="59">
        <v>4432</v>
      </c>
      <c r="AD5" s="54"/>
      <c r="AE5" s="56">
        <v>2015</v>
      </c>
      <c r="AF5" s="60">
        <v>21749</v>
      </c>
      <c r="AG5" s="60">
        <v>24429</v>
      </c>
      <c r="AH5" s="60">
        <v>27592</v>
      </c>
      <c r="AI5" s="60">
        <v>28080</v>
      </c>
      <c r="AJ5" s="60">
        <v>24127</v>
      </c>
      <c r="AK5" s="60">
        <v>26508</v>
      </c>
      <c r="AL5" s="60">
        <v>31915</v>
      </c>
      <c r="AM5" s="60">
        <v>37147</v>
      </c>
      <c r="AN5" s="60">
        <v>40533</v>
      </c>
      <c r="AO5" s="60">
        <v>38644</v>
      </c>
      <c r="AP5" s="60">
        <v>40399</v>
      </c>
      <c r="AQ5" s="60">
        <v>43885</v>
      </c>
      <c r="AR5" s="60">
        <v>50283</v>
      </c>
      <c r="AS5" s="60">
        <v>51230</v>
      </c>
      <c r="AT5" s="60">
        <v>43420</v>
      </c>
      <c r="AU5" s="60">
        <v>43617</v>
      </c>
      <c r="AV5" s="60">
        <v>40817</v>
      </c>
      <c r="AW5" s="60">
        <v>28859</v>
      </c>
      <c r="AX5" s="60">
        <v>13627</v>
      </c>
      <c r="AY5" s="60">
        <v>3822</v>
      </c>
      <c r="AZ5" s="60">
        <v>616</v>
      </c>
      <c r="BA5" s="60">
        <v>2711</v>
      </c>
      <c r="BC5" s="67">
        <f t="shared" ref="BC5:BC14" si="6">SUM(H5:J5)+SUM(AF5:AH5)</f>
        <v>150992</v>
      </c>
      <c r="BD5" s="67">
        <f t="shared" ref="BD5:BD14" si="7">SUM(K5:T5)+SUM(AI5:AR5)</f>
        <v>734886</v>
      </c>
      <c r="BE5" s="67">
        <f t="shared" ref="BE5:BE14" si="8">SUM(U5:AB5)+SUM(AS5:AZ5)</f>
        <v>386573</v>
      </c>
      <c r="BF5" s="68">
        <f t="shared" ref="BF5:BF14" si="9">BC5/$C5</f>
        <v>0.11799992810219491</v>
      </c>
      <c r="BG5" s="68">
        <f t="shared" si="2"/>
        <v>0.57431185204056912</v>
      </c>
      <c r="BH5" s="68">
        <f t="shared" si="3"/>
        <v>0.30210598049068688</v>
      </c>
    </row>
    <row r="6" spans="1:60" x14ac:dyDescent="0.4">
      <c r="B6" s="63">
        <v>2020</v>
      </c>
      <c r="C6" s="64">
        <f t="shared" si="4"/>
        <v>1215083.5966541225</v>
      </c>
      <c r="D6" s="64">
        <f t="shared" ref="D6:D14" si="10">SUM(H6:AC6)</f>
        <v>589183.29402239237</v>
      </c>
      <c r="E6" s="64">
        <f t="shared" si="5"/>
        <v>625900.3026317301</v>
      </c>
      <c r="G6" s="56">
        <v>2020</v>
      </c>
      <c r="H6" s="59">
        <f>SUM($AI6:$AO6)*H$2</f>
        <v>20643.489475311046</v>
      </c>
      <c r="I6" s="59">
        <f>H5*I$2</f>
        <v>22880.989850301747</v>
      </c>
      <c r="J6" s="59">
        <f t="shared" ref="J6:AA14" si="11">I5*J$2</f>
        <v>25738.48997184469</v>
      </c>
      <c r="K6" s="59">
        <f t="shared" si="11"/>
        <v>26954.92974477958</v>
      </c>
      <c r="L6" s="59">
        <f t="shared" si="11"/>
        <v>23093.738940602165</v>
      </c>
      <c r="M6" s="59">
        <f t="shared" si="11"/>
        <v>25886.016984440063</v>
      </c>
      <c r="N6" s="59">
        <f t="shared" si="11"/>
        <v>28773.777085464524</v>
      </c>
      <c r="O6" s="59">
        <f t="shared" si="11"/>
        <v>33625.377373376112</v>
      </c>
      <c r="P6" s="59">
        <f t="shared" si="11"/>
        <v>39442.342366159952</v>
      </c>
      <c r="Q6" s="59">
        <f t="shared" si="11"/>
        <v>43694.910486987887</v>
      </c>
      <c r="R6" s="59">
        <f t="shared" si="11"/>
        <v>39666.176709661719</v>
      </c>
      <c r="S6" s="59">
        <f t="shared" si="11"/>
        <v>41357.094738745254</v>
      </c>
      <c r="T6" s="59">
        <f t="shared" si="11"/>
        <v>43470.078526303361</v>
      </c>
      <c r="U6" s="59">
        <f t="shared" si="11"/>
        <v>47859.275486882972</v>
      </c>
      <c r="V6" s="59">
        <f t="shared" si="11"/>
        <v>44662.184472001849</v>
      </c>
      <c r="W6" s="59">
        <f t="shared" si="11"/>
        <v>30440.495445275323</v>
      </c>
      <c r="X6" s="59">
        <f t="shared" si="11"/>
        <v>23998.011092789686</v>
      </c>
      <c r="Y6" s="59">
        <f t="shared" si="11"/>
        <v>15338.087227414329</v>
      </c>
      <c r="Z6" s="59">
        <f t="shared" si="11"/>
        <v>5993.1560506329115</v>
      </c>
      <c r="AA6" s="59">
        <f>Z5*AA$2</f>
        <v>1115.3536314620997</v>
      </c>
      <c r="AB6" s="59">
        <f>AA5*AB$2</f>
        <v>117.31836195508586</v>
      </c>
      <c r="AC6" s="61">
        <v>4432</v>
      </c>
      <c r="AE6" s="56">
        <v>2020</v>
      </c>
      <c r="AF6" s="60">
        <f>SUM($AI6:$AO6)*AF$2</f>
        <v>19769.065765423802</v>
      </c>
      <c r="AG6" s="60">
        <f>AF5*AG$2</f>
        <v>21984.785906401292</v>
      </c>
      <c r="AH6" s="60">
        <f t="shared" ref="AH6:AY14" si="12">AG5*AH$2</f>
        <v>24278.535028635233</v>
      </c>
      <c r="AI6" s="60">
        <f t="shared" si="12"/>
        <v>25602.516687595005</v>
      </c>
      <c r="AJ6" s="60">
        <f t="shared" si="12"/>
        <v>21401.508718726309</v>
      </c>
      <c r="AK6" s="60">
        <f t="shared" si="12"/>
        <v>23374.82241146157</v>
      </c>
      <c r="AL6" s="60">
        <f t="shared" si="12"/>
        <v>26756.153578544545</v>
      </c>
      <c r="AM6" s="60">
        <f t="shared" si="12"/>
        <v>32153.029534606201</v>
      </c>
      <c r="AN6" s="60">
        <f t="shared" si="12"/>
        <v>36991.851976512786</v>
      </c>
      <c r="AO6" s="60">
        <f t="shared" si="12"/>
        <v>40013.213406222858</v>
      </c>
      <c r="AP6" s="60">
        <f t="shared" si="12"/>
        <v>38055.259262870517</v>
      </c>
      <c r="AQ6" s="60">
        <f t="shared" si="12"/>
        <v>39930.407995495494</v>
      </c>
      <c r="AR6" s="60">
        <f t="shared" si="12"/>
        <v>43195.189582273029</v>
      </c>
      <c r="AS6" s="60">
        <f t="shared" si="12"/>
        <v>48831.309878111198</v>
      </c>
      <c r="AT6" s="60">
        <f t="shared" si="12"/>
        <v>48809.746999319774</v>
      </c>
      <c r="AU6" s="60">
        <f t="shared" si="12"/>
        <v>40218.525345622118</v>
      </c>
      <c r="AV6" s="60">
        <f t="shared" si="12"/>
        <v>38077.533718318897</v>
      </c>
      <c r="AW6" s="60">
        <f t="shared" si="12"/>
        <v>31112.168273421197</v>
      </c>
      <c r="AX6" s="60">
        <f t="shared" si="12"/>
        <v>16865.151084998713</v>
      </c>
      <c r="AY6" s="60">
        <f>AX5*AY$2</f>
        <v>4968.2718687398647</v>
      </c>
      <c r="AZ6" s="60">
        <f>AY5*AZ$2</f>
        <v>800.25560842963966</v>
      </c>
      <c r="BA6" s="61">
        <v>2711</v>
      </c>
      <c r="BC6" s="67">
        <f t="shared" si="6"/>
        <v>135295.35599791782</v>
      </c>
      <c r="BD6" s="67">
        <f t="shared" si="7"/>
        <v>673438.39611082897</v>
      </c>
      <c r="BE6" s="67">
        <f t="shared" si="8"/>
        <v>399206.84454537567</v>
      </c>
      <c r="BF6" s="68">
        <f t="shared" si="9"/>
        <v>0.11134654139885496</v>
      </c>
      <c r="BG6" s="68">
        <f t="shared" si="2"/>
        <v>0.55423215156983596</v>
      </c>
      <c r="BH6" s="68">
        <f t="shared" si="3"/>
        <v>0.32854269915637024</v>
      </c>
    </row>
    <row r="7" spans="1:60" x14ac:dyDescent="0.4">
      <c r="B7" s="63">
        <v>2025</v>
      </c>
      <c r="C7" s="64">
        <f t="shared" si="4"/>
        <v>1141941.7015940463</v>
      </c>
      <c r="D7" s="64">
        <f t="shared" si="10"/>
        <v>558599.73747601395</v>
      </c>
      <c r="E7" s="64">
        <f t="shared" si="5"/>
        <v>583341.96411803237</v>
      </c>
      <c r="G7" s="56">
        <v>2025</v>
      </c>
      <c r="H7" s="59">
        <f t="shared" ref="H7:H13" si="13">SUM($AI7:$AO7)*H$2</f>
        <v>18198.610255336695</v>
      </c>
      <c r="I7" s="59">
        <f t="shared" ref="I7:I14" si="14">H6*I$2</f>
        <v>20798.00419001378</v>
      </c>
      <c r="J7" s="59">
        <f t="shared" si="11"/>
        <v>22907.235902130447</v>
      </c>
      <c r="K7" s="59">
        <f t="shared" si="11"/>
        <v>24087.882401492516</v>
      </c>
      <c r="L7" s="59">
        <f t="shared" si="11"/>
        <v>20576.825026054863</v>
      </c>
      <c r="M7" s="59">
        <f t="shared" si="11"/>
        <v>23744.088590803211</v>
      </c>
      <c r="N7" s="59">
        <f t="shared" si="11"/>
        <v>26460.566355494935</v>
      </c>
      <c r="O7" s="59">
        <f t="shared" si="11"/>
        <v>29341.292280701953</v>
      </c>
      <c r="P7" s="59">
        <f t="shared" si="11"/>
        <v>34203.209370539218</v>
      </c>
      <c r="Q7" s="59">
        <f t="shared" si="11"/>
        <v>39994.189619569508</v>
      </c>
      <c r="R7" s="59">
        <f t="shared" si="11"/>
        <v>44042.640731067841</v>
      </c>
      <c r="S7" s="59">
        <f t="shared" si="11"/>
        <v>39608.803827058699</v>
      </c>
      <c r="T7" s="59">
        <f t="shared" si="11"/>
        <v>40688.850170039463</v>
      </c>
      <c r="U7" s="59">
        <f t="shared" si="11"/>
        <v>41617.252723080383</v>
      </c>
      <c r="V7" s="59">
        <f t="shared" si="11"/>
        <v>43612.654108088456</v>
      </c>
      <c r="W7" s="59">
        <f t="shared" si="11"/>
        <v>38304.426872792341</v>
      </c>
      <c r="X7" s="59">
        <f t="shared" si="11"/>
        <v>23161.425090860212</v>
      </c>
      <c r="Y7" s="59">
        <f t="shared" si="11"/>
        <v>14503.470878508408</v>
      </c>
      <c r="Z7" s="59">
        <f t="shared" si="11"/>
        <v>6581.0101855751409</v>
      </c>
      <c r="AA7" s="59">
        <f t="shared" si="11"/>
        <v>1577.6465341025425</v>
      </c>
      <c r="AB7" s="59">
        <f t="shared" ref="AB7:AB14" si="15">AA6*AB$2</f>
        <v>157.65236270336152</v>
      </c>
      <c r="AC7" s="61">
        <v>4432</v>
      </c>
      <c r="AE7" s="56">
        <v>2025</v>
      </c>
      <c r="AF7" s="60">
        <f t="shared" ref="AF7:AF14" si="16">SUM($AI7:$AO7)*AF$2</f>
        <v>17427.747542746591</v>
      </c>
      <c r="AG7" s="60">
        <f t="shared" ref="AG7:AG14" si="17">AF6*AG$2</f>
        <v>19983.386749846406</v>
      </c>
      <c r="AH7" s="60">
        <f t="shared" si="12"/>
        <v>21849.375526039134</v>
      </c>
      <c r="AI7" s="60">
        <f t="shared" si="12"/>
        <v>22527.964562952791</v>
      </c>
      <c r="AJ7" s="60">
        <f t="shared" si="12"/>
        <v>19513.26510366454</v>
      </c>
      <c r="AK7" s="60">
        <f t="shared" si="12"/>
        <v>20734.30039530708</v>
      </c>
      <c r="AL7" s="60">
        <f t="shared" si="12"/>
        <v>23593.644873708719</v>
      </c>
      <c r="AM7" s="60">
        <f t="shared" si="12"/>
        <v>26955.707229935837</v>
      </c>
      <c r="AN7" s="60">
        <f t="shared" si="12"/>
        <v>32018.739309785353</v>
      </c>
      <c r="AO7" s="60">
        <f t="shared" si="12"/>
        <v>36517.476313808816</v>
      </c>
      <c r="AP7" s="60">
        <f t="shared" si="12"/>
        <v>39403.61272421015</v>
      </c>
      <c r="AQ7" s="60">
        <f t="shared" si="12"/>
        <v>37613.852539438572</v>
      </c>
      <c r="AR7" s="60">
        <f t="shared" si="12"/>
        <v>39302.758196717303</v>
      </c>
      <c r="AS7" s="60">
        <f t="shared" si="12"/>
        <v>41948.127353891672</v>
      </c>
      <c r="AT7" s="60">
        <f t="shared" si="12"/>
        <v>46524.377919109742</v>
      </c>
      <c r="AU7" s="60">
        <f t="shared" si="12"/>
        <v>45210.871644531217</v>
      </c>
      <c r="AV7" s="60">
        <f t="shared" si="12"/>
        <v>35110.673704037174</v>
      </c>
      <c r="AW7" s="60">
        <f t="shared" si="12"/>
        <v>29024.049696969574</v>
      </c>
      <c r="AX7" s="60">
        <f t="shared" si="12"/>
        <v>18181.89883617423</v>
      </c>
      <c r="AY7" s="60">
        <f t="shared" si="12"/>
        <v>6148.8703087727827</v>
      </c>
      <c r="AZ7" s="60">
        <f t="shared" ref="AZ7:AZ14" si="18">AY6*AZ$2</f>
        <v>1040.2635863846895</v>
      </c>
      <c r="BA7" s="61">
        <v>2711</v>
      </c>
      <c r="BC7" s="67">
        <f t="shared" si="6"/>
        <v>121164.36016611305</v>
      </c>
      <c r="BD7" s="67">
        <f t="shared" si="7"/>
        <v>620929.66962235142</v>
      </c>
      <c r="BE7" s="67">
        <f t="shared" si="8"/>
        <v>392704.67180558189</v>
      </c>
      <c r="BF7" s="68">
        <f t="shared" si="9"/>
        <v>0.10610380547183684</v>
      </c>
      <c r="BG7" s="68">
        <f t="shared" si="2"/>
        <v>0.54374900991494601</v>
      </c>
      <c r="BH7" s="68">
        <f t="shared" si="3"/>
        <v>0.34389204918027078</v>
      </c>
    </row>
    <row r="8" spans="1:60" x14ac:dyDescent="0.4">
      <c r="B8" s="63">
        <v>2030</v>
      </c>
      <c r="C8" s="64">
        <f t="shared" si="4"/>
        <v>1064416.7646248373</v>
      </c>
      <c r="D8" s="64">
        <f t="shared" si="10"/>
        <v>525177.5910739887</v>
      </c>
      <c r="E8" s="64">
        <f t="shared" si="5"/>
        <v>539239.17355084873</v>
      </c>
      <c r="G8" s="56">
        <v>2030</v>
      </c>
      <c r="H8" s="59">
        <f t="shared" si="13"/>
        <v>15960.7749500134</v>
      </c>
      <c r="I8" s="59">
        <f t="shared" si="14"/>
        <v>18334.82526273419</v>
      </c>
      <c r="J8" s="59">
        <f t="shared" si="11"/>
        <v>20821.860915595844</v>
      </c>
      <c r="K8" s="59">
        <f t="shared" si="11"/>
        <v>21438.196458197996</v>
      </c>
      <c r="L8" s="59">
        <f t="shared" si="11"/>
        <v>18388.181535501564</v>
      </c>
      <c r="M8" s="59">
        <f t="shared" si="11"/>
        <v>21156.295114998113</v>
      </c>
      <c r="N8" s="59">
        <f t="shared" si="11"/>
        <v>24271.097097917976</v>
      </c>
      <c r="O8" s="59">
        <f t="shared" si="11"/>
        <v>26982.457292396561</v>
      </c>
      <c r="P8" s="59">
        <f t="shared" si="11"/>
        <v>29845.504838070265</v>
      </c>
      <c r="Q8" s="59">
        <f t="shared" si="11"/>
        <v>34681.754660108985</v>
      </c>
      <c r="R8" s="59">
        <f t="shared" si="11"/>
        <v>40312.469006417872</v>
      </c>
      <c r="S8" s="59">
        <f t="shared" si="11"/>
        <v>43978.937761288682</v>
      </c>
      <c r="T8" s="59">
        <f t="shared" si="11"/>
        <v>38968.808000524776</v>
      </c>
      <c r="U8" s="59">
        <f t="shared" si="11"/>
        <v>38954.568704389356</v>
      </c>
      <c r="V8" s="59">
        <f t="shared" si="11"/>
        <v>37924.494875357312</v>
      </c>
      <c r="W8" s="59">
        <f t="shared" si="11"/>
        <v>37404.299403646772</v>
      </c>
      <c r="X8" s="59">
        <f t="shared" si="11"/>
        <v>29144.897304889724</v>
      </c>
      <c r="Y8" s="59">
        <f t="shared" si="11"/>
        <v>13997.870615660064</v>
      </c>
      <c r="Z8" s="59">
        <f t="shared" si="11"/>
        <v>6222.9069480749495</v>
      </c>
      <c r="AA8" s="59">
        <f t="shared" si="11"/>
        <v>1732.394054559901</v>
      </c>
      <c r="AB8" s="59">
        <f t="shared" si="15"/>
        <v>222.99627364461301</v>
      </c>
      <c r="AC8" s="61">
        <v>4432</v>
      </c>
      <c r="AE8" s="56">
        <v>2030</v>
      </c>
      <c r="AF8" s="60">
        <f t="shared" si="16"/>
        <v>15284.703200556623</v>
      </c>
      <c r="AG8" s="60">
        <f t="shared" si="17"/>
        <v>17616.685758338084</v>
      </c>
      <c r="AH8" s="60">
        <f t="shared" si="12"/>
        <v>19860.303540747111</v>
      </c>
      <c r="AI8" s="60">
        <f t="shared" si="12"/>
        <v>20273.956274244229</v>
      </c>
      <c r="AJ8" s="60">
        <f t="shared" si="12"/>
        <v>17169.958333660667</v>
      </c>
      <c r="AK8" s="60">
        <f t="shared" si="12"/>
        <v>18904.924212124544</v>
      </c>
      <c r="AL8" s="60">
        <f t="shared" si="12"/>
        <v>20928.403716633209</v>
      </c>
      <c r="AM8" s="60">
        <f t="shared" si="12"/>
        <v>23769.611795499506</v>
      </c>
      <c r="AN8" s="60">
        <f t="shared" si="12"/>
        <v>26843.124122324873</v>
      </c>
      <c r="AO8" s="60">
        <f t="shared" si="12"/>
        <v>31608.137788978314</v>
      </c>
      <c r="AP8" s="60">
        <f t="shared" si="12"/>
        <v>35961.13313186336</v>
      </c>
      <c r="AQ8" s="60">
        <f t="shared" si="12"/>
        <v>38946.566315359516</v>
      </c>
      <c r="AR8" s="60">
        <f t="shared" si="12"/>
        <v>37022.61573113162</v>
      </c>
      <c r="AS8" s="60">
        <f t="shared" si="12"/>
        <v>38168.072003825895</v>
      </c>
      <c r="AT8" s="60">
        <f t="shared" si="12"/>
        <v>39966.376795602147</v>
      </c>
      <c r="AU8" s="60">
        <f t="shared" si="12"/>
        <v>43094.009040281373</v>
      </c>
      <c r="AV8" s="60">
        <f t="shared" si="12"/>
        <v>39468.979743660158</v>
      </c>
      <c r="AW8" s="60">
        <f t="shared" si="12"/>
        <v>26762.603534634818</v>
      </c>
      <c r="AX8" s="60">
        <f t="shared" si="12"/>
        <v>16961.605850441909</v>
      </c>
      <c r="AY8" s="60">
        <f t="shared" si="12"/>
        <v>6628.9437519658404</v>
      </c>
      <c r="AZ8" s="60">
        <f t="shared" si="18"/>
        <v>1287.4589089748586</v>
      </c>
      <c r="BA8" s="61">
        <v>2711</v>
      </c>
      <c r="BC8" s="67">
        <f t="shared" si="6"/>
        <v>107879.15362798524</v>
      </c>
      <c r="BD8" s="67">
        <f t="shared" si="7"/>
        <v>571452.13318724255</v>
      </c>
      <c r="BE8" s="67">
        <f t="shared" si="8"/>
        <v>377942.47780960973</v>
      </c>
      <c r="BF8" s="68">
        <f t="shared" si="9"/>
        <v>0.10135048339454533</v>
      </c>
      <c r="BG8" s="68">
        <f t="shared" si="2"/>
        <v>0.5368687831487281</v>
      </c>
      <c r="BH8" s="68">
        <f t="shared" si="3"/>
        <v>0.35507001615369965</v>
      </c>
    </row>
    <row r="9" spans="1:60" x14ac:dyDescent="0.4">
      <c r="B9" s="63">
        <v>2035</v>
      </c>
      <c r="C9" s="64">
        <f t="shared" si="4"/>
        <v>984859.61603023845</v>
      </c>
      <c r="D9" s="64">
        <f t="shared" si="10"/>
        <v>489580.82329248183</v>
      </c>
      <c r="E9" s="64">
        <f t="shared" si="5"/>
        <v>495278.79273775662</v>
      </c>
      <c r="G9" s="56">
        <v>2035</v>
      </c>
      <c r="H9" s="59">
        <f t="shared" si="13"/>
        <v>14094.745381361583</v>
      </c>
      <c r="I9" s="59">
        <f t="shared" si="14"/>
        <v>16080.239955713398</v>
      </c>
      <c r="J9" s="59">
        <f t="shared" si="11"/>
        <v>18355.856554529881</v>
      </c>
      <c r="K9" s="59">
        <f t="shared" si="11"/>
        <v>19486.556424396145</v>
      </c>
      <c r="L9" s="59">
        <f t="shared" si="11"/>
        <v>16365.46715466635</v>
      </c>
      <c r="M9" s="59">
        <f t="shared" si="11"/>
        <v>18906.016584222132</v>
      </c>
      <c r="N9" s="59">
        <f t="shared" si="11"/>
        <v>21625.866623796857</v>
      </c>
      <c r="O9" s="59">
        <f t="shared" si="11"/>
        <v>24749.804372504801</v>
      </c>
      <c r="P9" s="59">
        <f t="shared" si="11"/>
        <v>27446.134681426509</v>
      </c>
      <c r="Q9" s="59">
        <f t="shared" si="11"/>
        <v>30263.080440416878</v>
      </c>
      <c r="R9" s="59">
        <f t="shared" si="11"/>
        <v>34957.756942266584</v>
      </c>
      <c r="S9" s="59">
        <f t="shared" si="11"/>
        <v>40254.161331123832</v>
      </c>
      <c r="T9" s="59">
        <f t="shared" si="11"/>
        <v>43268.329666545062</v>
      </c>
      <c r="U9" s="59">
        <f t="shared" si="11"/>
        <v>37307.839917834855</v>
      </c>
      <c r="V9" s="59">
        <f t="shared" si="11"/>
        <v>35498.07458535242</v>
      </c>
      <c r="W9" s="59">
        <f t="shared" si="11"/>
        <v>32525.861818321406</v>
      </c>
      <c r="X9" s="59">
        <f t="shared" si="11"/>
        <v>28460.012428875772</v>
      </c>
      <c r="Y9" s="59">
        <f t="shared" si="11"/>
        <v>17614.050084575098</v>
      </c>
      <c r="Z9" s="59">
        <f t="shared" si="11"/>
        <v>6005.972435296374</v>
      </c>
      <c r="AA9" s="59">
        <f t="shared" si="11"/>
        <v>1638.1264722176368</v>
      </c>
      <c r="AB9" s="59">
        <f t="shared" si="15"/>
        <v>244.86943703818943</v>
      </c>
      <c r="AC9" s="61">
        <v>4432</v>
      </c>
      <c r="AE9" s="56">
        <v>2035</v>
      </c>
      <c r="AF9" s="60">
        <f t="shared" si="16"/>
        <v>13497.715525482503</v>
      </c>
      <c r="AG9" s="60">
        <f t="shared" si="17"/>
        <v>15450.408180013977</v>
      </c>
      <c r="AH9" s="60">
        <f t="shared" si="12"/>
        <v>17508.179715595015</v>
      </c>
      <c r="AI9" s="60">
        <f t="shared" si="12"/>
        <v>18428.303596066977</v>
      </c>
      <c r="AJ9" s="60">
        <f t="shared" si="12"/>
        <v>15452.038887689238</v>
      </c>
      <c r="AK9" s="60">
        <f t="shared" si="12"/>
        <v>16634.671814212819</v>
      </c>
      <c r="AL9" s="60">
        <f t="shared" si="12"/>
        <v>19081.901901703241</v>
      </c>
      <c r="AM9" s="60">
        <f t="shared" si="12"/>
        <v>21084.492646500697</v>
      </c>
      <c r="AN9" s="60">
        <f t="shared" si="12"/>
        <v>23670.335722354164</v>
      </c>
      <c r="AO9" s="60">
        <f t="shared" si="12"/>
        <v>26498.893592783996</v>
      </c>
      <c r="AP9" s="60">
        <f t="shared" si="12"/>
        <v>31126.588302869903</v>
      </c>
      <c r="AQ9" s="60">
        <f t="shared" si="12"/>
        <v>35544.016384950985</v>
      </c>
      <c r="AR9" s="60">
        <f t="shared" si="12"/>
        <v>38334.381122718994</v>
      </c>
      <c r="AS9" s="60">
        <f t="shared" si="12"/>
        <v>35953.75815414996</v>
      </c>
      <c r="AT9" s="60">
        <f t="shared" si="12"/>
        <v>36364.902165890337</v>
      </c>
      <c r="AU9" s="60">
        <f t="shared" si="12"/>
        <v>37019.547170119964</v>
      </c>
      <c r="AV9" s="60">
        <f t="shared" si="12"/>
        <v>37620.963896848778</v>
      </c>
      <c r="AW9" s="60">
        <f t="shared" si="12"/>
        <v>30084.659317563943</v>
      </c>
      <c r="AX9" s="60">
        <f t="shared" si="12"/>
        <v>15640.020514901307</v>
      </c>
      <c r="AY9" s="60">
        <f t="shared" si="12"/>
        <v>6184.0367795849443</v>
      </c>
      <c r="AZ9" s="60">
        <f t="shared" si="18"/>
        <v>1387.9773457549143</v>
      </c>
      <c r="BA9" s="61">
        <v>2711</v>
      </c>
      <c r="BC9" s="67">
        <f t="shared" si="6"/>
        <v>94987.145312696346</v>
      </c>
      <c r="BD9" s="67">
        <f t="shared" si="7"/>
        <v>523178.79819321615</v>
      </c>
      <c r="BE9" s="67">
        <f t="shared" si="8"/>
        <v>359550.67252432602</v>
      </c>
      <c r="BF9" s="68">
        <f t="shared" si="9"/>
        <v>9.644739591980582E-2</v>
      </c>
      <c r="BG9" s="68">
        <f t="shared" si="2"/>
        <v>0.53122169868436642</v>
      </c>
      <c r="BH9" s="68">
        <f t="shared" si="3"/>
        <v>0.3650780950625217</v>
      </c>
    </row>
    <row r="10" spans="1:60" x14ac:dyDescent="0.4">
      <c r="B10" s="63">
        <v>2040</v>
      </c>
      <c r="C10" s="64">
        <f t="shared" si="4"/>
        <v>904741.6392227537</v>
      </c>
      <c r="D10" s="64">
        <f t="shared" si="10"/>
        <v>452767.08608121122</v>
      </c>
      <c r="E10" s="64">
        <f t="shared" si="5"/>
        <v>451974.55314154242</v>
      </c>
      <c r="G10" s="56">
        <v>2040</v>
      </c>
      <c r="H10" s="59">
        <f t="shared" si="13"/>
        <v>12572.563813274382</v>
      </c>
      <c r="I10" s="59">
        <f t="shared" si="14"/>
        <v>14200.243318811228</v>
      </c>
      <c r="J10" s="59">
        <f t="shared" si="11"/>
        <v>16098.685084794648</v>
      </c>
      <c r="K10" s="59">
        <f t="shared" si="11"/>
        <v>17178.696751357707</v>
      </c>
      <c r="L10" s="59">
        <f t="shared" si="11"/>
        <v>14875.626302932649</v>
      </c>
      <c r="M10" s="59">
        <f t="shared" si="11"/>
        <v>16826.339942169008</v>
      </c>
      <c r="N10" s="59">
        <f t="shared" si="11"/>
        <v>19325.642359178055</v>
      </c>
      <c r="O10" s="59">
        <f t="shared" si="11"/>
        <v>22052.4010993622</v>
      </c>
      <c r="P10" s="59">
        <f t="shared" si="11"/>
        <v>25175.114956566355</v>
      </c>
      <c r="Q10" s="59">
        <f t="shared" si="11"/>
        <v>27830.140121571174</v>
      </c>
      <c r="R10" s="59">
        <f t="shared" si="11"/>
        <v>30503.918291573274</v>
      </c>
      <c r="S10" s="59">
        <f t="shared" si="11"/>
        <v>34907.194285326041</v>
      </c>
      <c r="T10" s="59">
        <f t="shared" si="11"/>
        <v>39603.737870596531</v>
      </c>
      <c r="U10" s="59">
        <f t="shared" si="11"/>
        <v>41424.103007970618</v>
      </c>
      <c r="V10" s="59">
        <f t="shared" si="11"/>
        <v>33997.462379103767</v>
      </c>
      <c r="W10" s="59">
        <f t="shared" si="11"/>
        <v>30444.847652536107</v>
      </c>
      <c r="X10" s="59">
        <f t="shared" si="11"/>
        <v>24748.129128681725</v>
      </c>
      <c r="Y10" s="59">
        <f t="shared" si="11"/>
        <v>17200.132122124298</v>
      </c>
      <c r="Z10" s="59">
        <f t="shared" si="11"/>
        <v>7557.5422995792096</v>
      </c>
      <c r="AA10" s="59">
        <f t="shared" si="11"/>
        <v>1581.0203365987918</v>
      </c>
      <c r="AB10" s="59">
        <f t="shared" si="15"/>
        <v>231.54495710341763</v>
      </c>
      <c r="AC10" s="61">
        <v>4432</v>
      </c>
      <c r="AE10" s="56">
        <v>2040</v>
      </c>
      <c r="AF10" s="60">
        <f t="shared" si="16"/>
        <v>12040.011024389263</v>
      </c>
      <c r="AG10" s="60">
        <f t="shared" si="17"/>
        <v>13644.047360947246</v>
      </c>
      <c r="AH10" s="60">
        <f t="shared" si="12"/>
        <v>15355.244840361116</v>
      </c>
      <c r="AI10" s="60">
        <f t="shared" si="12"/>
        <v>16245.776432949178</v>
      </c>
      <c r="AJ10" s="60">
        <f t="shared" si="12"/>
        <v>14045.352567042835</v>
      </c>
      <c r="AK10" s="60">
        <f t="shared" si="12"/>
        <v>14970.309814512128</v>
      </c>
      <c r="AL10" s="60">
        <f t="shared" si="12"/>
        <v>16790.396627047096</v>
      </c>
      <c r="AM10" s="60">
        <f t="shared" si="12"/>
        <v>19224.219189156276</v>
      </c>
      <c r="AN10" s="60">
        <f t="shared" si="12"/>
        <v>20996.431232110968</v>
      </c>
      <c r="AO10" s="60">
        <f t="shared" si="12"/>
        <v>23366.792358214232</v>
      </c>
      <c r="AP10" s="60">
        <f t="shared" si="12"/>
        <v>26095.183362297208</v>
      </c>
      <c r="AQ10" s="60">
        <f t="shared" si="12"/>
        <v>30765.547920528057</v>
      </c>
      <c r="AR10" s="60">
        <f t="shared" si="12"/>
        <v>34985.314487031486</v>
      </c>
      <c r="AS10" s="60">
        <f t="shared" si="12"/>
        <v>37227.65235942779</v>
      </c>
      <c r="AT10" s="60">
        <f t="shared" si="12"/>
        <v>34255.198890860629</v>
      </c>
      <c r="AU10" s="60">
        <f t="shared" si="12"/>
        <v>33683.6190568846</v>
      </c>
      <c r="AV10" s="60">
        <f t="shared" si="12"/>
        <v>32317.973625126437</v>
      </c>
      <c r="AW10" s="60">
        <f t="shared" si="12"/>
        <v>28676.035949899866</v>
      </c>
      <c r="AX10" s="60">
        <f t="shared" si="12"/>
        <v>17581.424329721413</v>
      </c>
      <c r="AY10" s="60">
        <f t="shared" si="12"/>
        <v>5702.1996001099678</v>
      </c>
      <c r="AZ10" s="60">
        <f t="shared" si="18"/>
        <v>1294.8221129246517</v>
      </c>
      <c r="BA10" s="61">
        <v>2711</v>
      </c>
      <c r="BC10" s="67">
        <f t="shared" si="6"/>
        <v>83910.795442577888</v>
      </c>
      <c r="BD10" s="67">
        <f t="shared" si="7"/>
        <v>465764.13597152248</v>
      </c>
      <c r="BE10" s="67">
        <f t="shared" si="8"/>
        <v>347923.70780865336</v>
      </c>
      <c r="BF10" s="68">
        <f t="shared" si="9"/>
        <v>9.2745588137917528E-2</v>
      </c>
      <c r="BG10" s="68">
        <f t="shared" si="2"/>
        <v>0.51480347071419374</v>
      </c>
      <c r="BH10" s="68">
        <f t="shared" si="3"/>
        <v>0.38455586957128224</v>
      </c>
    </row>
    <row r="11" spans="1:60" x14ac:dyDescent="0.4">
      <c r="B11" s="63">
        <v>2045</v>
      </c>
      <c r="C11" s="64">
        <f t="shared" si="4"/>
        <v>826250.19514039229</v>
      </c>
      <c r="D11" s="64">
        <f t="shared" si="10"/>
        <v>416267.41648948431</v>
      </c>
      <c r="E11" s="64">
        <f t="shared" si="5"/>
        <v>409982.77865090803</v>
      </c>
      <c r="G11" s="56">
        <v>2045</v>
      </c>
      <c r="H11" s="59">
        <f t="shared" si="13"/>
        <v>11221.172655831944</v>
      </c>
      <c r="I11" s="59">
        <f t="shared" si="14"/>
        <v>12666.668354709267</v>
      </c>
      <c r="J11" s="59">
        <f t="shared" si="11"/>
        <v>14216.531963863914</v>
      </c>
      <c r="K11" s="59">
        <f t="shared" si="11"/>
        <v>15066.277530864892</v>
      </c>
      <c r="L11" s="59">
        <f t="shared" si="11"/>
        <v>13113.854889449471</v>
      </c>
      <c r="M11" s="59">
        <f t="shared" si="11"/>
        <v>15294.543239142784</v>
      </c>
      <c r="N11" s="59">
        <f t="shared" si="11"/>
        <v>17199.806552993679</v>
      </c>
      <c r="O11" s="59">
        <f t="shared" si="11"/>
        <v>19706.808712972397</v>
      </c>
      <c r="P11" s="59">
        <f t="shared" si="11"/>
        <v>22431.358421624871</v>
      </c>
      <c r="Q11" s="59">
        <f t="shared" si="11"/>
        <v>25527.346016123567</v>
      </c>
      <c r="R11" s="59">
        <f t="shared" si="11"/>
        <v>28051.616291436199</v>
      </c>
      <c r="S11" s="59">
        <f t="shared" si="11"/>
        <v>30459.797635935491</v>
      </c>
      <c r="T11" s="59">
        <f t="shared" si="11"/>
        <v>34343.166682872783</v>
      </c>
      <c r="U11" s="59">
        <f t="shared" si="11"/>
        <v>37915.707162616112</v>
      </c>
      <c r="V11" s="59">
        <f t="shared" si="11"/>
        <v>37748.483608357114</v>
      </c>
      <c r="W11" s="59">
        <f t="shared" si="11"/>
        <v>29157.850807258539</v>
      </c>
      <c r="X11" s="59">
        <f t="shared" si="11"/>
        <v>23164.736578435433</v>
      </c>
      <c r="Y11" s="59">
        <f t="shared" si="11"/>
        <v>14956.813242879296</v>
      </c>
      <c r="Z11" s="59">
        <f t="shared" si="11"/>
        <v>7379.9452963484209</v>
      </c>
      <c r="AA11" s="59">
        <f t="shared" si="11"/>
        <v>1989.4576938315079</v>
      </c>
      <c r="AB11" s="59">
        <f t="shared" si="15"/>
        <v>223.47315193668524</v>
      </c>
      <c r="AC11" s="61">
        <v>4432</v>
      </c>
      <c r="AE11" s="56">
        <v>2045</v>
      </c>
      <c r="AF11" s="60">
        <f t="shared" si="16"/>
        <v>10745.862537611245</v>
      </c>
      <c r="AG11" s="60">
        <f t="shared" si="17"/>
        <v>12170.539550411939</v>
      </c>
      <c r="AH11" s="60">
        <f t="shared" si="12"/>
        <v>13560.009897462682</v>
      </c>
      <c r="AI11" s="60">
        <f t="shared" si="12"/>
        <v>14248.07597374067</v>
      </c>
      <c r="AJ11" s="60">
        <f t="shared" si="12"/>
        <v>12381.913318099723</v>
      </c>
      <c r="AK11" s="60">
        <f t="shared" si="12"/>
        <v>13607.478010568746</v>
      </c>
      <c r="AL11" s="60">
        <f t="shared" si="12"/>
        <v>15110.453769257552</v>
      </c>
      <c r="AM11" s="60">
        <f t="shared" si="12"/>
        <v>16915.623332201085</v>
      </c>
      <c r="AN11" s="60">
        <f t="shared" si="12"/>
        <v>19143.927386042094</v>
      </c>
      <c r="AO11" s="60">
        <f t="shared" si="12"/>
        <v>20727.177451941352</v>
      </c>
      <c r="AP11" s="60">
        <f t="shared" si="12"/>
        <v>23010.79964117338</v>
      </c>
      <c r="AQ11" s="60">
        <f t="shared" si="12"/>
        <v>25792.502744468762</v>
      </c>
      <c r="AR11" s="60">
        <f t="shared" si="12"/>
        <v>30281.956819635758</v>
      </c>
      <c r="AS11" s="60">
        <f t="shared" si="12"/>
        <v>33975.274603731028</v>
      </c>
      <c r="AT11" s="60">
        <f t="shared" si="12"/>
        <v>35468.910658643377</v>
      </c>
      <c r="AU11" s="60">
        <f t="shared" si="12"/>
        <v>31729.469940382427</v>
      </c>
      <c r="AV11" s="60">
        <f t="shared" si="12"/>
        <v>29405.716587420782</v>
      </c>
      <c r="AW11" s="60">
        <f t="shared" si="12"/>
        <v>24633.908265696198</v>
      </c>
      <c r="AX11" s="60">
        <f t="shared" si="12"/>
        <v>16758.227201701924</v>
      </c>
      <c r="AY11" s="60">
        <f t="shared" si="12"/>
        <v>6410.0165780974185</v>
      </c>
      <c r="AZ11" s="60">
        <f t="shared" si="18"/>
        <v>1193.9343826198981</v>
      </c>
      <c r="BA11" s="61">
        <v>2711</v>
      </c>
      <c r="BC11" s="67">
        <f t="shared" si="6"/>
        <v>74580.784959890996</v>
      </c>
      <c r="BD11" s="67">
        <f t="shared" si="7"/>
        <v>412414.48442054528</v>
      </c>
      <c r="BE11" s="67">
        <f t="shared" si="8"/>
        <v>332111.92575995612</v>
      </c>
      <c r="BF11" s="68">
        <f t="shared" si="9"/>
        <v>9.026416622778359E-2</v>
      </c>
      <c r="BG11" s="68">
        <f t="shared" si="2"/>
        <v>0.4991399540310788</v>
      </c>
      <c r="BH11" s="68">
        <f t="shared" si="3"/>
        <v>0.40195079857563643</v>
      </c>
    </row>
    <row r="12" spans="1:60" x14ac:dyDescent="0.4">
      <c r="B12" s="63">
        <v>2050</v>
      </c>
      <c r="C12" s="64">
        <f t="shared" si="4"/>
        <v>751573.65856211912</v>
      </c>
      <c r="D12" s="64">
        <f t="shared" si="10"/>
        <v>381033.63665615948</v>
      </c>
      <c r="E12" s="64">
        <f t="shared" si="5"/>
        <v>370540.02190595958</v>
      </c>
      <c r="G12" s="56">
        <v>2050</v>
      </c>
      <c r="H12" s="59">
        <f t="shared" si="13"/>
        <v>10020.777384965446</v>
      </c>
      <c r="I12" s="59">
        <f t="shared" si="14"/>
        <v>11305.162152550492</v>
      </c>
      <c r="J12" s="59">
        <f t="shared" si="11"/>
        <v>12681.19788495729</v>
      </c>
      <c r="K12" s="59">
        <f t="shared" si="11"/>
        <v>13304.826758571109</v>
      </c>
      <c r="L12" s="59">
        <f t="shared" si="11"/>
        <v>11501.278596603663</v>
      </c>
      <c r="M12" s="59">
        <f t="shared" si="11"/>
        <v>13483.158056947665</v>
      </c>
      <c r="N12" s="59">
        <f t="shared" si="11"/>
        <v>15634.011076311521</v>
      </c>
      <c r="O12" s="59">
        <f t="shared" si="11"/>
        <v>17539.044309127516</v>
      </c>
      <c r="P12" s="59">
        <f t="shared" si="11"/>
        <v>20045.45843308957</v>
      </c>
      <c r="Q12" s="59">
        <f t="shared" si="11"/>
        <v>22745.20092672516</v>
      </c>
      <c r="R12" s="59">
        <f t="shared" si="11"/>
        <v>25730.496226570696</v>
      </c>
      <c r="S12" s="59">
        <f t="shared" si="11"/>
        <v>28011.042628385851</v>
      </c>
      <c r="T12" s="59">
        <f t="shared" si="11"/>
        <v>29967.630706351287</v>
      </c>
      <c r="U12" s="59">
        <f t="shared" si="11"/>
        <v>32879.357378826753</v>
      </c>
      <c r="V12" s="59">
        <f t="shared" si="11"/>
        <v>34551.392701294862</v>
      </c>
      <c r="W12" s="59">
        <f t="shared" si="11"/>
        <v>32374.906132089283</v>
      </c>
      <c r="X12" s="59">
        <f t="shared" si="11"/>
        <v>22185.492299128</v>
      </c>
      <c r="Y12" s="59">
        <f t="shared" si="11"/>
        <v>13999.871950830136</v>
      </c>
      <c r="Z12" s="59">
        <f t="shared" si="11"/>
        <v>6417.4195149447678</v>
      </c>
      <c r="AA12" s="59">
        <f t="shared" si="11"/>
        <v>1942.7068176242276</v>
      </c>
      <c r="AB12" s="59">
        <f t="shared" si="15"/>
        <v>281.20472026416292</v>
      </c>
      <c r="AC12" s="61">
        <v>4432</v>
      </c>
      <c r="AE12" s="56">
        <v>2050</v>
      </c>
      <c r="AF12" s="60">
        <f t="shared" si="16"/>
        <v>9596.3140040338822</v>
      </c>
      <c r="AG12" s="60">
        <f t="shared" si="17"/>
        <v>10862.360902524315</v>
      </c>
      <c r="AH12" s="60">
        <f t="shared" si="12"/>
        <v>12095.577829303975</v>
      </c>
      <c r="AI12" s="60">
        <f t="shared" si="12"/>
        <v>12582.283983899018</v>
      </c>
      <c r="AJ12" s="60">
        <f t="shared" si="12"/>
        <v>10859.341957873425</v>
      </c>
      <c r="AK12" s="60">
        <f t="shared" si="12"/>
        <v>11995.897746288054</v>
      </c>
      <c r="AL12" s="60">
        <f t="shared" si="12"/>
        <v>13734.863870056028</v>
      </c>
      <c r="AM12" s="60">
        <f t="shared" si="12"/>
        <v>15223.151067655952</v>
      </c>
      <c r="AN12" s="60">
        <f t="shared" si="12"/>
        <v>16844.973602046695</v>
      </c>
      <c r="AO12" s="60">
        <f t="shared" si="12"/>
        <v>18898.429722224766</v>
      </c>
      <c r="AP12" s="60">
        <f t="shared" si="12"/>
        <v>20411.399226817928</v>
      </c>
      <c r="AQ12" s="60">
        <f t="shared" si="12"/>
        <v>22743.895095785898</v>
      </c>
      <c r="AR12" s="60">
        <f t="shared" si="12"/>
        <v>25387.080912581194</v>
      </c>
      <c r="AS12" s="60">
        <f t="shared" si="12"/>
        <v>29407.704734705891</v>
      </c>
      <c r="AT12" s="60">
        <f t="shared" si="12"/>
        <v>32370.184611370798</v>
      </c>
      <c r="AU12" s="60">
        <f t="shared" si="12"/>
        <v>32853.691439572896</v>
      </c>
      <c r="AV12" s="60">
        <f t="shared" si="12"/>
        <v>27699.74921519815</v>
      </c>
      <c r="AW12" s="60">
        <f t="shared" si="12"/>
        <v>22414.082433014879</v>
      </c>
      <c r="AX12" s="60">
        <f t="shared" si="12"/>
        <v>14396.014578293254</v>
      </c>
      <c r="AY12" s="60">
        <f t="shared" si="12"/>
        <v>6109.8868992563912</v>
      </c>
      <c r="AZ12" s="60">
        <f t="shared" si="18"/>
        <v>1342.1380734561556</v>
      </c>
      <c r="BA12" s="61">
        <v>2711</v>
      </c>
      <c r="BC12" s="67">
        <f t="shared" si="6"/>
        <v>66561.390158335402</v>
      </c>
      <c r="BD12" s="67">
        <f t="shared" si="7"/>
        <v>366643.46490391303</v>
      </c>
      <c r="BE12" s="67">
        <f t="shared" si="8"/>
        <v>311225.80349987058</v>
      </c>
      <c r="BF12" s="68">
        <f t="shared" si="9"/>
        <v>8.8562696949328973E-2</v>
      </c>
      <c r="BG12" s="68">
        <f t="shared" si="2"/>
        <v>0.4878343735534329</v>
      </c>
      <c r="BH12" s="68">
        <f t="shared" si="3"/>
        <v>0.41409887102123222</v>
      </c>
    </row>
    <row r="13" spans="1:60" x14ac:dyDescent="0.4">
      <c r="B13" s="63">
        <v>2055</v>
      </c>
      <c r="C13" s="64">
        <f t="shared" si="4"/>
        <v>681034.27377859352</v>
      </c>
      <c r="D13" s="64">
        <f t="shared" si="10"/>
        <v>346974.91993012687</v>
      </c>
      <c r="E13" s="64">
        <f t="shared" si="5"/>
        <v>334059.35384846665</v>
      </c>
      <c r="G13" s="56">
        <v>2055</v>
      </c>
      <c r="H13" s="59">
        <f t="shared" si="13"/>
        <v>8912.9223143634354</v>
      </c>
      <c r="I13" s="59">
        <f t="shared" si="14"/>
        <v>10095.782027983252</v>
      </c>
      <c r="J13" s="59">
        <f t="shared" si="11"/>
        <v>11318.129942568712</v>
      </c>
      <c r="K13" s="59">
        <f t="shared" si="11"/>
        <v>11867.953547276966</v>
      </c>
      <c r="L13" s="59">
        <f t="shared" si="11"/>
        <v>10156.624216989927</v>
      </c>
      <c r="M13" s="59">
        <f t="shared" si="11"/>
        <v>11825.169523551629</v>
      </c>
      <c r="N13" s="59">
        <f t="shared" si="11"/>
        <v>13782.421554538247</v>
      </c>
      <c r="O13" s="59">
        <f t="shared" si="11"/>
        <v>15942.366104640392</v>
      </c>
      <c r="P13" s="59">
        <f t="shared" si="11"/>
        <v>17840.442294611534</v>
      </c>
      <c r="Q13" s="59">
        <f t="shared" si="11"/>
        <v>20325.919240334289</v>
      </c>
      <c r="R13" s="59">
        <f t="shared" si="11"/>
        <v>22926.210435195328</v>
      </c>
      <c r="S13" s="59">
        <f t="shared" si="11"/>
        <v>25693.279815467358</v>
      </c>
      <c r="T13" s="59">
        <f t="shared" si="11"/>
        <v>27558.442482789331</v>
      </c>
      <c r="U13" s="59">
        <f t="shared" si="11"/>
        <v>28690.319937276246</v>
      </c>
      <c r="V13" s="59">
        <f t="shared" si="11"/>
        <v>29961.925375406248</v>
      </c>
      <c r="W13" s="59">
        <f t="shared" si="11"/>
        <v>29632.927961899117</v>
      </c>
      <c r="X13" s="59">
        <f t="shared" si="11"/>
        <v>24633.270655862507</v>
      </c>
      <c r="Y13" s="59">
        <f t="shared" si="11"/>
        <v>13408.054535921594</v>
      </c>
      <c r="Z13" s="59">
        <f t="shared" si="11"/>
        <v>6006.831134751118</v>
      </c>
      <c r="AA13" s="59">
        <f t="shared" si="11"/>
        <v>1689.3302243590731</v>
      </c>
      <c r="AB13" s="59">
        <f t="shared" si="15"/>
        <v>274.59660434054473</v>
      </c>
      <c r="AC13" s="61">
        <v>4432</v>
      </c>
      <c r="AE13" s="56">
        <v>2055</v>
      </c>
      <c r="AF13" s="60">
        <f t="shared" si="16"/>
        <v>8535.3858225128952</v>
      </c>
      <c r="AG13" s="60">
        <f t="shared" si="17"/>
        <v>9700.3498491556147</v>
      </c>
      <c r="AH13" s="60">
        <f t="shared" si="12"/>
        <v>10795.4566157278</v>
      </c>
      <c r="AI13" s="60">
        <f t="shared" si="12"/>
        <v>11223.442781272079</v>
      </c>
      <c r="AJ13" s="60">
        <f t="shared" si="12"/>
        <v>9589.738617624831</v>
      </c>
      <c r="AK13" s="60">
        <f t="shared" si="12"/>
        <v>10520.793707076084</v>
      </c>
      <c r="AL13" s="60">
        <f t="shared" si="12"/>
        <v>12108.196861785105</v>
      </c>
      <c r="AM13" s="60">
        <f t="shared" si="12"/>
        <v>13837.301697249166</v>
      </c>
      <c r="AN13" s="60">
        <f t="shared" si="12"/>
        <v>15159.570110932824</v>
      </c>
      <c r="AO13" s="60">
        <f t="shared" si="12"/>
        <v>16628.957233880665</v>
      </c>
      <c r="AP13" s="60">
        <f t="shared" si="12"/>
        <v>18610.512440233968</v>
      </c>
      <c r="AQ13" s="60">
        <f t="shared" si="12"/>
        <v>20174.645384434793</v>
      </c>
      <c r="AR13" s="60">
        <f t="shared" si="12"/>
        <v>22386.393084238389</v>
      </c>
      <c r="AS13" s="60">
        <f t="shared" si="12"/>
        <v>24654.145833441406</v>
      </c>
      <c r="AT13" s="60">
        <f t="shared" si="12"/>
        <v>28018.399920587406</v>
      </c>
      <c r="AU13" s="60">
        <f t="shared" si="12"/>
        <v>29983.442888873411</v>
      </c>
      <c r="AV13" s="60">
        <f t="shared" si="12"/>
        <v>28681.191818822517</v>
      </c>
      <c r="AW13" s="60">
        <f t="shared" si="12"/>
        <v>21113.733461910764</v>
      </c>
      <c r="AX13" s="60">
        <f t="shared" si="12"/>
        <v>13098.75209343399</v>
      </c>
      <c r="AY13" s="60">
        <f t="shared" si="12"/>
        <v>5248.6471161153122</v>
      </c>
      <c r="AZ13" s="60">
        <f t="shared" si="18"/>
        <v>1279.2965091576943</v>
      </c>
      <c r="BA13" s="61">
        <v>2711</v>
      </c>
      <c r="BC13" s="67">
        <f t="shared" si="6"/>
        <v>59358.026572311712</v>
      </c>
      <c r="BD13" s="67">
        <f t="shared" si="7"/>
        <v>328158.38113412296</v>
      </c>
      <c r="BE13" s="67">
        <f t="shared" si="8"/>
        <v>286374.86607215891</v>
      </c>
      <c r="BF13" s="68">
        <f t="shared" si="9"/>
        <v>8.7158648041272005E-2</v>
      </c>
      <c r="BG13" s="68">
        <f t="shared" si="2"/>
        <v>0.48185296066436789</v>
      </c>
      <c r="BH13" s="68">
        <f t="shared" si="3"/>
        <v>0.42049993237970329</v>
      </c>
    </row>
    <row r="14" spans="1:60" x14ac:dyDescent="0.4">
      <c r="B14" s="63">
        <v>2060</v>
      </c>
      <c r="C14" s="64">
        <f t="shared" si="4"/>
        <v>613976.92859175894</v>
      </c>
      <c r="D14" s="64">
        <f t="shared" si="10"/>
        <v>313901.19548743375</v>
      </c>
      <c r="E14" s="64">
        <f t="shared" si="5"/>
        <v>300075.73310432519</v>
      </c>
      <c r="G14" s="56">
        <v>2060</v>
      </c>
      <c r="H14" s="59">
        <f>SUM($AI14:$AO14)*H$2</f>
        <v>7947.897339337479</v>
      </c>
      <c r="I14" s="59">
        <f t="shared" si="14"/>
        <v>8979.634758992459</v>
      </c>
      <c r="J14" s="59">
        <f t="shared" si="11"/>
        <v>10107.362576730982</v>
      </c>
      <c r="K14" s="59">
        <f t="shared" si="11"/>
        <v>10592.299057156648</v>
      </c>
      <c r="L14" s="59">
        <f t="shared" si="11"/>
        <v>9059.7455037685995</v>
      </c>
      <c r="M14" s="59">
        <f t="shared" si="11"/>
        <v>10442.647932064046</v>
      </c>
      <c r="N14" s="59">
        <f t="shared" si="11"/>
        <v>12087.633374844694</v>
      </c>
      <c r="O14" s="59">
        <f t="shared" si="11"/>
        <v>14054.257039887842</v>
      </c>
      <c r="P14" s="59">
        <f t="shared" si="11"/>
        <v>16216.326130232363</v>
      </c>
      <c r="Q14" s="59">
        <f t="shared" si="11"/>
        <v>18090.052193245236</v>
      </c>
      <c r="R14" s="59">
        <f t="shared" si="11"/>
        <v>20487.675764831474</v>
      </c>
      <c r="S14" s="59">
        <f t="shared" si="11"/>
        <v>22893.050123591358</v>
      </c>
      <c r="T14" s="59">
        <f t="shared" si="11"/>
        <v>25278.129892645553</v>
      </c>
      <c r="U14" s="59">
        <f t="shared" si="11"/>
        <v>26383.818579180512</v>
      </c>
      <c r="V14" s="59">
        <f t="shared" si="11"/>
        <v>26144.58716613381</v>
      </c>
      <c r="W14" s="59">
        <f t="shared" si="11"/>
        <v>25696.781137737951</v>
      </c>
      <c r="X14" s="59">
        <f t="shared" si="11"/>
        <v>22546.966833909089</v>
      </c>
      <c r="Y14" s="59">
        <f t="shared" si="11"/>
        <v>14887.39721880787</v>
      </c>
      <c r="Z14" s="59">
        <f t="shared" si="11"/>
        <v>5752.904006956941</v>
      </c>
      <c r="AA14" s="59">
        <f t="shared" si="11"/>
        <v>1581.2463818088895</v>
      </c>
      <c r="AB14" s="59">
        <f t="shared" si="15"/>
        <v>238.78247556990863</v>
      </c>
      <c r="AC14" s="61">
        <v>4432</v>
      </c>
      <c r="AE14" s="56">
        <v>2060</v>
      </c>
      <c r="AF14" s="60">
        <f t="shared" si="16"/>
        <v>7611.2376924508326</v>
      </c>
      <c r="AG14" s="60">
        <f t="shared" si="17"/>
        <v>8627.9199014427741</v>
      </c>
      <c r="AH14" s="60">
        <f t="shared" si="12"/>
        <v>9640.6027100061856</v>
      </c>
      <c r="AI14" s="60">
        <f t="shared" si="12"/>
        <v>10017.065024441103</v>
      </c>
      <c r="AJ14" s="60">
        <f t="shared" si="12"/>
        <v>8554.0815006239409</v>
      </c>
      <c r="AK14" s="60">
        <f t="shared" si="12"/>
        <v>9290.7712172800348</v>
      </c>
      <c r="AL14" s="60">
        <f t="shared" si="12"/>
        <v>10619.283695288694</v>
      </c>
      <c r="AM14" s="60">
        <f t="shared" si="12"/>
        <v>12198.502625969062</v>
      </c>
      <c r="AN14" s="60">
        <f t="shared" si="12"/>
        <v>13779.508873906112</v>
      </c>
      <c r="AO14" s="60">
        <f t="shared" si="12"/>
        <v>14965.166999613959</v>
      </c>
      <c r="AP14" s="60">
        <f t="shared" si="12"/>
        <v>16375.615329844602</v>
      </c>
      <c r="AQ14" s="60">
        <f t="shared" si="12"/>
        <v>18394.647262154678</v>
      </c>
      <c r="AR14" s="60">
        <f t="shared" si="12"/>
        <v>19857.52836130319</v>
      </c>
      <c r="AS14" s="60">
        <f t="shared" si="12"/>
        <v>21740.089050964543</v>
      </c>
      <c r="AT14" s="60">
        <f t="shared" si="12"/>
        <v>23489.412856033745</v>
      </c>
      <c r="AU14" s="60">
        <f t="shared" si="12"/>
        <v>25952.527115382803</v>
      </c>
      <c r="AV14" s="60">
        <f t="shared" si="12"/>
        <v>26175.471893811271</v>
      </c>
      <c r="AW14" s="60">
        <f t="shared" si="12"/>
        <v>21861.823900567841</v>
      </c>
      <c r="AX14" s="60">
        <f t="shared" si="12"/>
        <v>12338.830340743545</v>
      </c>
      <c r="AY14" s="60">
        <f t="shared" si="12"/>
        <v>4775.6778118005068</v>
      </c>
      <c r="AZ14" s="60">
        <f t="shared" si="18"/>
        <v>1098.9689406957962</v>
      </c>
      <c r="BA14" s="61">
        <v>2711</v>
      </c>
      <c r="BC14" s="67">
        <f t="shared" si="6"/>
        <v>52914.654978960709</v>
      </c>
      <c r="BD14" s="67">
        <f t="shared" si="7"/>
        <v>293253.98790269322</v>
      </c>
      <c r="BE14" s="67">
        <f t="shared" si="8"/>
        <v>260665.285710105</v>
      </c>
      <c r="BF14" s="68">
        <f t="shared" si="9"/>
        <v>8.6183458229167981E-2</v>
      </c>
      <c r="BG14" s="68">
        <f t="shared" si="2"/>
        <v>0.4776303053851092</v>
      </c>
      <c r="BH14" s="68">
        <f>BE14/$C14</f>
        <v>0.42455224874324987</v>
      </c>
    </row>
  </sheetData>
  <phoneticPr fontId="1"/>
  <pageMargins left="0.7" right="0.7" top="0.75" bottom="0.75" header="0.3" footer="0.3"/>
  <ignoredErrors>
    <ignoredError sqref="D4:E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岩手県</vt:lpstr>
      <vt:lpstr>マルサス</vt:lpstr>
      <vt:lpstr>ロジスティック</vt:lpstr>
      <vt:lpstr>コーホート</vt:lpstr>
      <vt:lpstr>岩手県!Print_Area</vt:lpstr>
      <vt:lpstr>岩手県!Print_Titles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kurokawa</cp:lastModifiedBy>
  <dcterms:created xsi:type="dcterms:W3CDTF">2017-12-28T07:20:54Z</dcterms:created>
  <dcterms:modified xsi:type="dcterms:W3CDTF">2018-06-06T16:08:58Z</dcterms:modified>
</cp:coreProperties>
</file>