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D:\kurok\Documents\ユーザホーム\lecture\ls\m\"/>
    </mc:Choice>
  </mc:AlternateContent>
  <xr:revisionPtr revIDLastSave="0" documentId="13_ncr:1_{3D2841A6-5159-44C8-91B3-6B30E59396BD}" xr6:coauthVersionLast="45" xr6:coauthVersionMax="45" xr10:uidLastSave="{00000000-0000-0000-0000-000000000000}"/>
  <bookViews>
    <workbookView xWindow="1905" yWindow="165" windowWidth="16830" windowHeight="13890" xr2:uid="{00000000-000D-0000-FFFF-FFFF00000000}"/>
  </bookViews>
  <sheets>
    <sheet name="人事" sheetId="1" r:id="rId1"/>
    <sheet name="例題" sheetId="2" r:id="rId2"/>
  </sheets>
  <externalReferences>
    <externalReference r:id="rId3"/>
  </externalReferences>
  <definedNames>
    <definedName name="BudgetTab">#REF!</definedName>
    <definedName name="C_">[1]エンジニアリング!$G$10</definedName>
    <definedName name="L_">[1]エンジニアリング!$G$9</definedName>
    <definedName name="q0">[1]エンジニアリング!$G$6</definedName>
    <definedName name="R_">[1]エンジニアリング!$G$12</definedName>
    <definedName name="solver_adj" localSheetId="0" hidden="1">人事!$D$7:$D$13</definedName>
    <definedName name="solver_adj" localSheetId="1" hidden="1">例題!$I$26:$I$29</definedName>
    <definedName name="solver_cvg" localSheetId="0" hidden="1">0.001</definedName>
    <definedName name="solver_cvg" localSheetId="1" hidden="1">0.0001</definedName>
    <definedName name="solver_drv" localSheetId="0" hidden="1">1</definedName>
    <definedName name="solver_drv" localSheetId="1" hidden="1">1</definedName>
    <definedName name="solver_est" localSheetId="0" hidden="1">1</definedName>
    <definedName name="solver_est" localSheetId="1" hidden="1">1</definedName>
    <definedName name="solver_itr" localSheetId="0" hidden="1">100</definedName>
    <definedName name="solver_itr" localSheetId="1" hidden="1">100</definedName>
    <definedName name="solver_lhs1" localSheetId="0" hidden="1">人事!$D$7:$D$13</definedName>
    <definedName name="solver_lhs1" localSheetId="1" hidden="1">例題!$I$26:$I$29</definedName>
    <definedName name="solver_lhs2" localSheetId="0" hidden="1">人事!$F$15:$L$15</definedName>
    <definedName name="solver_lhs2" localSheetId="1" hidden="1">例題!$C$22:$G$22</definedName>
    <definedName name="solver_lhs3" localSheetId="0" hidden="1">人事!$D$7:$D$13</definedName>
    <definedName name="solver_lhs3" localSheetId="1" hidden="1">例題!$I$26:$I$29</definedName>
    <definedName name="solver_lin" localSheetId="0" hidden="1">2</definedName>
    <definedName name="solver_lin" localSheetId="1" hidden="1">2</definedName>
    <definedName name="solver_neg" localSheetId="0" hidden="1">2</definedName>
    <definedName name="solver_neg" localSheetId="1" hidden="1">2</definedName>
    <definedName name="solver_num" localSheetId="0" hidden="1">3</definedName>
    <definedName name="solver_num" localSheetId="1" hidden="1">3</definedName>
    <definedName name="solver_nwt" localSheetId="0" hidden="1">1</definedName>
    <definedName name="solver_nwt" localSheetId="1" hidden="1">1</definedName>
    <definedName name="solver_opt" localSheetId="0" hidden="1">人事!$D$20</definedName>
    <definedName name="solver_opt" localSheetId="1" hidden="1">例題!$J$30</definedName>
    <definedName name="solver_pre" localSheetId="0" hidden="1">0.000001</definedName>
    <definedName name="solver_pre" localSheetId="1" hidden="1">0.000001</definedName>
    <definedName name="solver_rel1" localSheetId="0" hidden="1">4</definedName>
    <definedName name="solver_rel1" localSheetId="1" hidden="1">3</definedName>
    <definedName name="solver_rel2" localSheetId="0" hidden="1">3</definedName>
    <definedName name="solver_rel2" localSheetId="1" hidden="1">1</definedName>
    <definedName name="solver_rel3" localSheetId="0" hidden="1">3</definedName>
    <definedName name="solver_rel3" localSheetId="1" hidden="1">4</definedName>
    <definedName name="solver_rhs1" localSheetId="0" hidden="1">整数</definedName>
    <definedName name="solver_rhs1" localSheetId="1" hidden="1">0</definedName>
    <definedName name="solver_rhs2" localSheetId="0" hidden="1">人事!$F$17:$L$17</definedName>
    <definedName name="solver_rhs2" localSheetId="1" hidden="1">例題!$C$34:$G$34</definedName>
    <definedName name="solver_rhs3" localSheetId="0" hidden="1">0</definedName>
    <definedName name="solver_rhs3" localSheetId="1" hidden="1">整数</definedName>
    <definedName name="solver_scl" localSheetId="0" hidden="1">2</definedName>
    <definedName name="solver_scl" localSheetId="1" hidden="1">2</definedName>
    <definedName name="solver_sho" localSheetId="0" hidden="1">2</definedName>
    <definedName name="solver_sho" localSheetId="1" hidden="1">2</definedName>
    <definedName name="solver_tim" localSheetId="0" hidden="1">100</definedName>
    <definedName name="solver_tim" localSheetId="1" hidden="1">100</definedName>
    <definedName name="solver_tol" localSheetId="0" hidden="1">0.05</definedName>
    <definedName name="solver_tol" localSheetId="1" hidden="1">0.05</definedName>
    <definedName name="solver_typ" localSheetId="0" hidden="1">2</definedName>
    <definedName name="solver_typ" localSheetId="1" hidden="1">2</definedName>
    <definedName name="solver_val" localSheetId="0" hidden="1">0</definedName>
    <definedName name="solver_val" localSheetId="1" hidden="1">0</definedName>
    <definedName name="t_">[1]エンジニアリング!$G$8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 l="1"/>
  <c r="G21" i="2" l="1"/>
  <c r="F21" i="2"/>
  <c r="E21" i="2"/>
  <c r="D21" i="2"/>
  <c r="C21" i="2"/>
  <c r="G20" i="2"/>
  <c r="F20" i="2"/>
  <c r="E20" i="2"/>
  <c r="D20" i="2"/>
  <c r="D22" i="2" s="1"/>
  <c r="C20" i="2"/>
  <c r="G19" i="2"/>
  <c r="F19" i="2"/>
  <c r="E19" i="2"/>
  <c r="D19" i="2"/>
  <c r="C19" i="2"/>
  <c r="G18" i="2"/>
  <c r="G22" i="2" s="1"/>
  <c r="F18" i="2"/>
  <c r="F22" i="2" s="1"/>
  <c r="E18" i="2"/>
  <c r="E22" i="2" s="1"/>
  <c r="D18" i="2"/>
  <c r="G34" i="2"/>
  <c r="F34" i="2"/>
  <c r="E34" i="2"/>
  <c r="D34" i="2"/>
  <c r="C34" i="2"/>
  <c r="J27" i="2"/>
  <c r="J28" i="2"/>
  <c r="J29" i="2"/>
  <c r="J26" i="2"/>
  <c r="L15" i="1"/>
  <c r="K15" i="1"/>
  <c r="J15" i="1"/>
  <c r="I15" i="1"/>
  <c r="H15" i="1"/>
  <c r="G15" i="1"/>
  <c r="F15" i="1"/>
  <c r="D15" i="1"/>
  <c r="D20" i="1" s="1"/>
  <c r="C22" i="2" l="1"/>
  <c r="J30" i="2"/>
</calcChain>
</file>

<file path=xl/sharedStrings.xml><?xml version="1.0" encoding="utf-8"?>
<sst xmlns="http://schemas.openxmlformats.org/spreadsheetml/2006/main" count="133" uniqueCount="99">
  <si>
    <t>例 3: 人件費を最小に抑える従業員の勤務スケジュール</t>
  </si>
  <si>
    <r>
      <t xml:space="preserve">5 </t>
    </r>
    <r>
      <rPr>
        <sz val="10"/>
        <rFont val="ＭＳ Ｐゴシック"/>
        <family val="3"/>
        <charset val="128"/>
      </rPr>
      <t>日間勤務し、</t>
    </r>
    <r>
      <rPr>
        <sz val="10"/>
        <rFont val="Arial"/>
        <family val="2"/>
      </rPr>
      <t xml:space="preserve">2 </t>
    </r>
    <r>
      <rPr>
        <sz val="10"/>
        <rFont val="ＭＳ Ｐゴシック"/>
        <family val="3"/>
        <charset val="128"/>
      </rPr>
      <t>日連休という勤務条件にしたがって、もっとも少ない</t>
    </r>
  </si>
  <si>
    <t>人件費で、しかも曜日別の必要人数を満たす勤務ｼﾌﾄを立てる。</t>
  </si>
  <si>
    <t>ｼﾌﾄ</t>
  </si>
  <si>
    <t>休日</t>
  </si>
  <si>
    <t>従業員</t>
  </si>
  <si>
    <t>日</t>
  </si>
  <si>
    <t>月</t>
  </si>
  <si>
    <t>火</t>
  </si>
  <si>
    <t>水</t>
  </si>
  <si>
    <t>木</t>
  </si>
  <si>
    <t>金</t>
  </si>
  <si>
    <t>土</t>
  </si>
  <si>
    <t>ソルバーで使用するセル</t>
  </si>
  <si>
    <t xml:space="preserve">  A</t>
  </si>
  <si>
    <r>
      <t>日曜日</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月曜日</t>
    </r>
  </si>
  <si>
    <t xml:space="preserve">  B</t>
  </si>
  <si>
    <r>
      <t>月曜日</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火曜日</t>
    </r>
  </si>
  <si>
    <t xml:space="preserve">   目的セル</t>
  </si>
  <si>
    <t xml:space="preserve">  C</t>
  </si>
  <si>
    <r>
      <t>火曜日</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水曜日</t>
    </r>
  </si>
  <si>
    <t xml:space="preserve">  D</t>
  </si>
  <si>
    <r>
      <t>水曜日</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木曜日</t>
    </r>
  </si>
  <si>
    <t>変化させるｾﾙ</t>
  </si>
  <si>
    <t xml:space="preserve">  E</t>
  </si>
  <si>
    <r>
      <t>木曜日</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金曜日</t>
    </r>
  </si>
  <si>
    <t xml:space="preserve">  F</t>
  </si>
  <si>
    <r>
      <t>金曜日</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土曜日</t>
    </r>
  </si>
  <si>
    <t xml:space="preserve">   制約条件</t>
  </si>
  <si>
    <t xml:space="preserve">  G</t>
  </si>
  <si>
    <r>
      <t>土曜日</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日曜日</t>
    </r>
  </si>
  <si>
    <t>予定人数合計</t>
  </si>
  <si>
    <t>必要人数合計</t>
  </si>
  <si>
    <t>人件費／週</t>
  </si>
  <si>
    <t>このモデルの目的は、最小コストで必要な労働力を供給できる雇用スケジュールを求</t>
    <phoneticPr fontId="3"/>
  </si>
  <si>
    <t>めることです。この例ではすべての被雇用者の日給額が均一であるため、各曜日の</t>
    <phoneticPr fontId="3"/>
  </si>
  <si>
    <t>出勤者数を最小にすればコストが最小になります。被雇用者はいずれも5日間勤続の</t>
    <phoneticPr fontId="3"/>
  </si>
  <si>
    <t>のち2日間の休日を取るとします。</t>
  </si>
  <si>
    <t>問題設定</t>
  </si>
  <si>
    <t>目的セル</t>
  </si>
  <si>
    <t>D20</t>
  </si>
  <si>
    <t>1週間の雇用に要する総額 (この値を最小にする)</t>
  </si>
  <si>
    <t>変化させるセル</t>
  </si>
  <si>
    <t>D7:D13</t>
  </si>
  <si>
    <t>各シフトに割り振る人数</t>
  </si>
  <si>
    <t>制約条件</t>
  </si>
  <si>
    <t>D7:D13&gt;=0</t>
  </si>
  <si>
    <t>各シフトに割り振る人数は0以上</t>
  </si>
  <si>
    <t>D7:D13=Integer</t>
  </si>
  <si>
    <t>人数値は整数</t>
  </si>
  <si>
    <t>F15:L15&gt;=F17:L17</t>
  </si>
  <si>
    <t>各曜日の出勤予定人数は必要人数以上</t>
  </si>
  <si>
    <t>シフト パターン</t>
  </si>
  <si>
    <t>7-13 行</t>
  </si>
  <si>
    <t>出勤日が1、休日が0</t>
  </si>
  <si>
    <t>この例では、整数制約条件を使うことで解の中の各曜日の出勤者数が非整数になら</t>
    <phoneticPr fontId="3"/>
  </si>
  <si>
    <t>ないようにします。[ｿﾙﾊﾞｰ ｵﾌﾟｼｮﾝ 設定] ダイアログ ボックスの [線形ﾓﾃﾞﾙで計算] を</t>
    <phoneticPr fontId="3"/>
  </si>
  <si>
    <t>オンにしてから [実行] を選択すると、解が飛躍的に高速に求められます。</t>
    <phoneticPr fontId="3"/>
  </si>
  <si>
    <t>時間帯</t>
    <rPh sb="0" eb="3">
      <t>ジカンタイ</t>
    </rPh>
    <phoneticPr fontId="3"/>
  </si>
  <si>
    <t>午前1</t>
    <rPh sb="0" eb="2">
      <t>ゴゼン</t>
    </rPh>
    <phoneticPr fontId="3"/>
  </si>
  <si>
    <t>午前2</t>
    <rPh sb="0" eb="2">
      <t>ゴゼン</t>
    </rPh>
    <phoneticPr fontId="3"/>
  </si>
  <si>
    <t>午後1</t>
    <rPh sb="0" eb="2">
      <t>ゴゴ</t>
    </rPh>
    <phoneticPr fontId="3"/>
  </si>
  <si>
    <t>午後2</t>
    <rPh sb="0" eb="2">
      <t>ゴゴ</t>
    </rPh>
    <phoneticPr fontId="3"/>
  </si>
  <si>
    <t>午後3</t>
    <rPh sb="0" eb="2">
      <t>ゴゴ</t>
    </rPh>
    <phoneticPr fontId="3"/>
  </si>
  <si>
    <t>入荷</t>
    <rPh sb="0" eb="2">
      <t>ニュウカ</t>
    </rPh>
    <phoneticPr fontId="3"/>
  </si>
  <si>
    <t>棚入れ</t>
    <rPh sb="0" eb="1">
      <t>タナ</t>
    </rPh>
    <rPh sb="1" eb="2">
      <t>イ</t>
    </rPh>
    <phoneticPr fontId="3"/>
  </si>
  <si>
    <t>ピッキング</t>
    <phoneticPr fontId="3"/>
  </si>
  <si>
    <t>出荷</t>
    <rPh sb="0" eb="2">
      <t>シュッカ</t>
    </rPh>
    <phoneticPr fontId="3"/>
  </si>
  <si>
    <t>作業量</t>
    <rPh sb="0" eb="3">
      <t>サギョウリョウ</t>
    </rPh>
    <phoneticPr fontId="3"/>
  </si>
  <si>
    <t>個数</t>
    <rPh sb="0" eb="2">
      <t>コスウ</t>
    </rPh>
    <phoneticPr fontId="3"/>
  </si>
  <si>
    <t>行数</t>
    <rPh sb="0" eb="2">
      <t>ギョウスウ</t>
    </rPh>
    <phoneticPr fontId="3"/>
  </si>
  <si>
    <t>作業種別</t>
    <rPh sb="0" eb="2">
      <t>サギョウ</t>
    </rPh>
    <rPh sb="2" eb="4">
      <t>シュベツ</t>
    </rPh>
    <phoneticPr fontId="3"/>
  </si>
  <si>
    <t>単位</t>
    <rPh sb="0" eb="2">
      <t>タンイ</t>
    </rPh>
    <phoneticPr fontId="3"/>
  </si>
  <si>
    <t>標準作業時間</t>
    <rPh sb="0" eb="2">
      <t>ヒョウジュン</t>
    </rPh>
    <rPh sb="2" eb="4">
      <t>サギョウ</t>
    </rPh>
    <rPh sb="4" eb="6">
      <t>ジカン</t>
    </rPh>
    <phoneticPr fontId="3"/>
  </si>
  <si>
    <t>秒/個</t>
    <rPh sb="0" eb="1">
      <t>ビョウ</t>
    </rPh>
    <rPh sb="2" eb="3">
      <t>コ</t>
    </rPh>
    <phoneticPr fontId="3"/>
  </si>
  <si>
    <t>秒/行</t>
    <rPh sb="0" eb="1">
      <t>ビョウ</t>
    </rPh>
    <rPh sb="2" eb="3">
      <t>ギョウ</t>
    </rPh>
    <phoneticPr fontId="3"/>
  </si>
  <si>
    <t>値</t>
    <rPh sb="0" eb="1">
      <t>アタイ</t>
    </rPh>
    <phoneticPr fontId="3"/>
  </si>
  <si>
    <t>必要人数</t>
    <rPh sb="0" eb="2">
      <t>ヒツヨウ</t>
    </rPh>
    <rPh sb="2" eb="4">
      <t>ニンズウ</t>
    </rPh>
    <phoneticPr fontId="3"/>
  </si>
  <si>
    <r>
      <t>[</t>
    </r>
    <r>
      <rPr>
        <sz val="10"/>
        <rFont val="ＭＳ Ｐゴシック"/>
        <family val="3"/>
        <charset val="128"/>
      </rPr>
      <t>人</t>
    </r>
    <r>
      <rPr>
        <sz val="10"/>
        <rFont val="Arial"/>
        <family val="2"/>
      </rPr>
      <t>]</t>
    </r>
    <rPh sb="1" eb="2">
      <t>ニン</t>
    </rPh>
    <phoneticPr fontId="3"/>
  </si>
  <si>
    <t>種別</t>
    <rPh sb="0" eb="2">
      <t>シュベツ</t>
    </rPh>
    <phoneticPr fontId="3"/>
  </si>
  <si>
    <t>勤務パターン</t>
    <rPh sb="0" eb="2">
      <t>キンム</t>
    </rPh>
    <phoneticPr fontId="3"/>
  </si>
  <si>
    <t>A</t>
    <phoneticPr fontId="3"/>
  </si>
  <si>
    <t>B</t>
    <phoneticPr fontId="3"/>
  </si>
  <si>
    <t>C</t>
    <phoneticPr fontId="3"/>
  </si>
  <si>
    <t>D</t>
    <phoneticPr fontId="3"/>
  </si>
  <si>
    <t>採用人数</t>
    <rPh sb="0" eb="2">
      <t>サイヨウ</t>
    </rPh>
    <rPh sb="2" eb="4">
      <t>ニンズウ</t>
    </rPh>
    <phoneticPr fontId="3"/>
  </si>
  <si>
    <t>給与</t>
    <rPh sb="0" eb="2">
      <t>キュウヨ</t>
    </rPh>
    <phoneticPr fontId="3"/>
  </si>
  <si>
    <t>円/日</t>
    <rPh sb="0" eb="1">
      <t>エン</t>
    </rPh>
    <rPh sb="2" eb="3">
      <t>ニチ</t>
    </rPh>
    <phoneticPr fontId="3"/>
  </si>
  <si>
    <t>人件費</t>
    <rPh sb="0" eb="3">
      <t>ジンケンヒ</t>
    </rPh>
    <phoneticPr fontId="3"/>
  </si>
  <si>
    <t>合計</t>
    <rPh sb="0" eb="2">
      <t>ゴウケイ</t>
    </rPh>
    <phoneticPr fontId="3"/>
  </si>
  <si>
    <t>人数</t>
    <rPh sb="0" eb="2">
      <t>ニンズウ</t>
    </rPh>
    <phoneticPr fontId="3"/>
  </si>
  <si>
    <t>平均</t>
    <rPh sb="0" eb="2">
      <t>ヘイキン</t>
    </rPh>
    <phoneticPr fontId="3"/>
  </si>
  <si>
    <t>余裕</t>
    <rPh sb="0" eb="2">
      <t>ヨユウ</t>
    </rPh>
    <phoneticPr fontId="3"/>
  </si>
  <si>
    <r>
      <t>一人当たり日当</t>
    </r>
    <r>
      <rPr>
        <sz val="8"/>
        <rFont val="ＭＳ Ｐゴシック"/>
        <family val="3"/>
        <charset val="128"/>
      </rPr>
      <t>(円/日)</t>
    </r>
    <rPh sb="8" eb="9">
      <t>エン</t>
    </rPh>
    <rPh sb="10" eb="11">
      <t>ニチ</t>
    </rPh>
    <phoneticPr fontId="3"/>
  </si>
  <si>
    <t>8-10</t>
    <phoneticPr fontId="3"/>
  </si>
  <si>
    <t>10-12</t>
    <phoneticPr fontId="3"/>
  </si>
  <si>
    <t>13-15</t>
    <phoneticPr fontId="3"/>
  </si>
  <si>
    <t>15-17</t>
    <phoneticPr fontId="3"/>
  </si>
  <si>
    <t>17-19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</si>
</sst>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_);\(&quot;$&quot;#,##0\)"/>
    <numFmt numFmtId="177" formatCode="&quot;$&quot;#,##0;[Red]\-&quot;$&quot;#,##0"/>
    <numFmt numFmtId="178" formatCode="&quot;$&quot;#,##0.00_);[Red]\(&quot;$&quot;#,##0.00\)"/>
    <numFmt numFmtId="179" formatCode="0.0_ "/>
  </numFmts>
  <fonts count="10" x14ac:knownFonts="1">
    <font>
      <sz val="10"/>
      <name val="Arial"/>
      <family val="2"/>
    </font>
    <font>
      <sz val="10"/>
      <name val="Arial"/>
      <family val="2"/>
    </font>
    <font>
      <b/>
      <sz val="10"/>
      <name val="ＭＳ Ｐゴシック"/>
      <family val="3"/>
      <charset val="128"/>
    </font>
    <font>
      <sz val="6"/>
      <name val="ＭＳ Ｐゴシック"/>
      <family val="3"/>
      <charset val="128"/>
    </font>
    <font>
      <sz val="10"/>
      <name val="ＭＳ Ｐゴシック"/>
      <family val="3"/>
      <charset val="128"/>
    </font>
    <font>
      <sz val="8"/>
      <name val="Helv"/>
      <family val="2"/>
    </font>
    <font>
      <sz val="8"/>
      <name val="MS Sans Serif"/>
      <family val="2"/>
    </font>
    <font>
      <b/>
      <i/>
      <sz val="10"/>
      <name val="ＭＳ Ｐゴシック"/>
      <family val="3"/>
      <charset val="128"/>
    </font>
    <font>
      <sz val="10"/>
      <name val="MS Sans Serif"/>
      <family val="2"/>
    </font>
    <font>
      <sz val="8"/>
      <name val="ＭＳ Ｐゴシック"/>
      <family val="3"/>
      <charset val="128"/>
    </font>
  </fonts>
  <fills count="8">
    <fill>
      <patternFill patternType="none"/>
    </fill>
    <fill>
      <patternFill patternType="gray125"/>
    </fill>
    <fill>
      <patternFill patternType="gray125">
        <fgColor indexed="13"/>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s>
  <borders count="26">
    <border>
      <left/>
      <right/>
      <top/>
      <bottom/>
      <diagonal/>
    </border>
    <border>
      <left style="thick">
        <color indexed="32"/>
      </left>
      <right/>
      <top style="thick">
        <color indexed="32"/>
      </top>
      <bottom/>
      <diagonal/>
    </border>
    <border>
      <left/>
      <right/>
      <top style="thick">
        <color indexed="18"/>
      </top>
      <bottom/>
      <diagonal/>
    </border>
    <border>
      <left/>
      <right style="thick">
        <color indexed="18"/>
      </right>
      <top style="thick">
        <color indexed="18"/>
      </top>
      <bottom/>
      <diagonal/>
    </border>
    <border>
      <left style="thick">
        <color indexed="32"/>
      </left>
      <right/>
      <top/>
      <bottom style="thick">
        <color indexed="32"/>
      </bottom>
      <diagonal/>
    </border>
    <border>
      <left/>
      <right/>
      <top/>
      <bottom style="thick">
        <color indexed="18"/>
      </bottom>
      <diagonal/>
    </border>
    <border>
      <left/>
      <right style="thick">
        <color indexed="18"/>
      </right>
      <top/>
      <bottom style="thick">
        <color indexed="18"/>
      </bottom>
      <diagonal/>
    </border>
    <border>
      <left style="thick">
        <color indexed="18"/>
      </left>
      <right/>
      <top style="thick">
        <color indexed="18"/>
      </top>
      <bottom/>
      <diagonal/>
    </border>
    <border>
      <left style="thick">
        <color indexed="18"/>
      </left>
      <right/>
      <top/>
      <bottom/>
      <diagonal/>
    </border>
    <border>
      <left style="thick">
        <color indexed="17"/>
      </left>
      <right style="thick">
        <color indexed="17"/>
      </right>
      <top style="thick">
        <color indexed="17"/>
      </top>
      <bottom/>
      <diagonal/>
    </border>
    <border>
      <left/>
      <right style="thick">
        <color indexed="18"/>
      </right>
      <top/>
      <bottom/>
      <diagonal/>
    </border>
    <border>
      <left style="thick">
        <color indexed="17"/>
      </left>
      <right style="thick">
        <color indexed="17"/>
      </right>
      <top/>
      <bottom/>
      <diagonal/>
    </border>
    <border>
      <left style="thick">
        <color indexed="21"/>
      </left>
      <right style="thick">
        <color indexed="21"/>
      </right>
      <top style="thick">
        <color indexed="21"/>
      </top>
      <bottom style="thick">
        <color indexed="21"/>
      </bottom>
      <diagonal/>
    </border>
    <border>
      <left style="thick">
        <color indexed="17"/>
      </left>
      <right style="thick">
        <color indexed="17"/>
      </right>
      <top style="thick">
        <color indexed="17"/>
      </top>
      <bottom style="thick">
        <color indexed="17"/>
      </bottom>
      <diagonal/>
    </border>
    <border>
      <left style="thick">
        <color indexed="16"/>
      </left>
      <right style="thick">
        <color indexed="16"/>
      </right>
      <top style="thick">
        <color indexed="16"/>
      </top>
      <bottom style="thick">
        <color indexed="16"/>
      </bottom>
      <diagonal/>
    </border>
    <border>
      <left style="thick">
        <color indexed="18"/>
      </left>
      <right/>
      <top/>
      <bottom style="thick">
        <color indexed="18"/>
      </bottom>
      <diagonal/>
    </border>
    <border>
      <left style="thick">
        <color indexed="17"/>
      </left>
      <right style="thick">
        <color indexed="17"/>
      </right>
      <top/>
      <bottom style="thick">
        <color indexed="17"/>
      </bottom>
      <diagonal/>
    </border>
    <border>
      <left style="thick">
        <color indexed="16"/>
      </left>
      <right/>
      <top style="thick">
        <color indexed="16"/>
      </top>
      <bottom style="thick">
        <color indexed="16"/>
      </bottom>
      <diagonal/>
    </border>
    <border>
      <left/>
      <right/>
      <top style="thick">
        <color indexed="16"/>
      </top>
      <bottom style="thick">
        <color indexed="16"/>
      </bottom>
      <diagonal/>
    </border>
    <border>
      <left/>
      <right style="thick">
        <color indexed="16"/>
      </right>
      <top style="thick">
        <color indexed="16"/>
      </top>
      <bottom style="thick">
        <color indexed="16"/>
      </bottom>
      <diagonal/>
    </border>
    <border>
      <left style="thick">
        <color indexed="18"/>
      </left>
      <right/>
      <top/>
      <bottom style="thin">
        <color indexed="8"/>
      </bottom>
      <diagonal/>
    </border>
    <border>
      <left/>
      <right/>
      <top/>
      <bottom style="thin">
        <color indexed="8"/>
      </bottom>
      <diagonal/>
    </border>
    <border>
      <left/>
      <right style="thick">
        <color indexed="1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5" fillId="0" borderId="0">
      <alignment horizontal="left"/>
    </xf>
    <xf numFmtId="0" fontId="6" fillId="0" borderId="0"/>
    <xf numFmtId="0" fontId="5" fillId="0" borderId="0">
      <alignment horizontal="left"/>
    </xf>
    <xf numFmtId="0" fontId="5" fillId="0" borderId="0">
      <alignment horizontal="left"/>
    </xf>
    <xf numFmtId="38" fontId="1" fillId="0" borderId="0" applyFont="0" applyFill="0" applyBorder="0" applyAlignment="0" applyProtection="0"/>
    <xf numFmtId="4" fontId="5" fillId="0" borderId="0" applyFont="0" applyFill="0" applyBorder="0" applyAlignment="0" applyProtection="0"/>
    <xf numFmtId="177" fontId="1" fillId="0" borderId="0" applyFont="0" applyFill="0" applyBorder="0" applyAlignment="0" applyProtection="0"/>
    <xf numFmtId="178" fontId="8" fillId="0" borderId="0" applyFont="0" applyFill="0" applyBorder="0" applyAlignment="0" applyProtection="0"/>
  </cellStyleXfs>
  <cellXfs count="85">
    <xf numFmtId="0" fontId="0" fillId="0" borderId="0" xfId="0"/>
    <xf numFmtId="0" fontId="2" fillId="0" borderId="0" xfId="0" applyFont="1"/>
    <xf numFmtId="0" fontId="4" fillId="0" borderId="0" xfId="0" applyFont="1" applyAlignment="1"/>
    <xf numFmtId="0" fontId="4" fillId="0" borderId="0" xfId="0" applyFont="1"/>
    <xf numFmtId="0" fontId="1" fillId="2" borderId="1" xfId="1" applyFont="1" applyFill="1" applyBorder="1" applyAlignment="1"/>
    <xf numFmtId="0" fontId="4" fillId="2" borderId="2" xfId="0" applyFont="1" applyFill="1" applyBorder="1" applyAlignment="1"/>
    <xf numFmtId="0" fontId="4" fillId="2" borderId="3" xfId="0" applyFont="1" applyFill="1" applyBorder="1" applyAlignment="1"/>
    <xf numFmtId="0" fontId="4" fillId="2" borderId="4" xfId="1" applyFont="1" applyFill="1" applyBorder="1" applyAlignment="1"/>
    <xf numFmtId="0" fontId="4" fillId="2" borderId="5" xfId="0" applyFont="1" applyFill="1" applyBorder="1" applyAlignment="1"/>
    <xf numFmtId="0" fontId="4" fillId="2" borderId="6" xfId="0" applyFont="1" applyFill="1" applyBorder="1" applyAlignment="1"/>
    <xf numFmtId="40" fontId="2" fillId="0" borderId="7" xfId="0" applyNumberFormat="1" applyFont="1" applyFill="1" applyBorder="1" applyAlignment="1">
      <alignment horizontal="center"/>
    </xf>
    <xf numFmtId="40" fontId="2" fillId="0" borderId="2" xfId="0" applyNumberFormat="1" applyFont="1" applyFill="1" applyBorder="1" applyAlignment="1">
      <alignment horizontal="left"/>
    </xf>
    <xf numFmtId="0" fontId="2" fillId="0" borderId="2" xfId="0" applyFont="1" applyFill="1" applyBorder="1" applyAlignment="1"/>
    <xf numFmtId="40" fontId="2" fillId="0" borderId="2" xfId="0" applyNumberFormat="1" applyFont="1" applyFill="1" applyBorder="1" applyAlignment="1">
      <alignment horizontal="center"/>
    </xf>
    <xf numFmtId="40" fontId="2" fillId="0" borderId="3" xfId="0" applyNumberFormat="1" applyFont="1" applyFill="1" applyBorder="1" applyAlignment="1">
      <alignment horizontal="center"/>
    </xf>
    <xf numFmtId="49" fontId="2" fillId="0" borderId="7" xfId="2" applyNumberFormat="1" applyFont="1" applyFill="1" applyBorder="1" applyAlignment="1">
      <alignment vertical="top"/>
    </xf>
    <xf numFmtId="49" fontId="4" fillId="0" borderId="2" xfId="3" applyNumberFormat="1" applyFont="1" applyFill="1" applyBorder="1" applyAlignment="1">
      <alignment vertical="top"/>
    </xf>
    <xf numFmtId="49" fontId="4" fillId="0" borderId="3" xfId="2" applyNumberFormat="1" applyFont="1" applyFill="1" applyBorder="1" applyAlignment="1">
      <alignment vertical="top"/>
    </xf>
    <xf numFmtId="0" fontId="2" fillId="0" borderId="8" xfId="0" applyNumberFormat="1" applyFont="1" applyFill="1" applyBorder="1" applyAlignment="1">
      <alignment horizontal="left"/>
    </xf>
    <xf numFmtId="40" fontId="4" fillId="0" borderId="0" xfId="0" applyNumberFormat="1" applyFont="1" applyFill="1" applyBorder="1" applyAlignment="1">
      <alignment horizontal="left"/>
    </xf>
    <xf numFmtId="0" fontId="1" fillId="0" borderId="0" xfId="0" applyFont="1" applyFill="1" applyBorder="1" applyAlignment="1"/>
    <xf numFmtId="1" fontId="1" fillId="0" borderId="9" xfId="0" applyNumberFormat="1" applyFont="1" applyFill="1" applyBorder="1" applyAlignment="1">
      <alignment horizontal="center"/>
    </xf>
    <xf numFmtId="1" fontId="1" fillId="0" borderId="0" xfId="0" applyNumberFormat="1" applyFont="1" applyFill="1" applyBorder="1" applyAlignment="1"/>
    <xf numFmtId="1" fontId="1" fillId="0" borderId="0" xfId="0" applyNumberFormat="1" applyFont="1" applyFill="1" applyBorder="1" applyAlignment="1">
      <alignment horizontal="center"/>
    </xf>
    <xf numFmtId="1" fontId="1" fillId="0" borderId="10" xfId="0" applyNumberFormat="1" applyFont="1" applyFill="1" applyBorder="1" applyAlignment="1">
      <alignment horizontal="center"/>
    </xf>
    <xf numFmtId="49" fontId="4" fillId="0" borderId="8" xfId="3" applyNumberFormat="1" applyFont="1" applyFill="1" applyBorder="1" applyAlignment="1">
      <alignment vertical="top"/>
    </xf>
    <xf numFmtId="49" fontId="4" fillId="0" borderId="0" xfId="0" applyNumberFormat="1" applyFont="1" applyAlignment="1">
      <alignment vertical="top"/>
    </xf>
    <xf numFmtId="49" fontId="4" fillId="0" borderId="10" xfId="3" applyNumberFormat="1" applyFont="1" applyFill="1" applyBorder="1" applyAlignment="1">
      <alignment vertical="top"/>
    </xf>
    <xf numFmtId="1" fontId="1" fillId="0" borderId="11" xfId="0" applyNumberFormat="1" applyFont="1" applyFill="1" applyBorder="1" applyAlignment="1">
      <alignment horizontal="center"/>
    </xf>
    <xf numFmtId="176" fontId="2" fillId="0" borderId="12" xfId="4" applyNumberFormat="1" applyFont="1" applyFill="1" applyBorder="1" applyAlignment="1">
      <alignment horizontal="center"/>
    </xf>
    <xf numFmtId="49" fontId="4" fillId="0" borderId="0" xfId="3" applyNumberFormat="1" applyFont="1" applyAlignment="1">
      <alignment vertical="top"/>
    </xf>
    <xf numFmtId="38" fontId="4" fillId="0" borderId="13" xfId="1" applyNumberFormat="1" applyFont="1" applyFill="1" applyBorder="1" applyAlignment="1"/>
    <xf numFmtId="0" fontId="4" fillId="0" borderId="14" xfId="0" applyFont="1" applyBorder="1"/>
    <xf numFmtId="0" fontId="2" fillId="0" borderId="15" xfId="0" applyNumberFormat="1" applyFont="1" applyFill="1" applyBorder="1" applyAlignment="1">
      <alignment horizontal="left"/>
    </xf>
    <xf numFmtId="40" fontId="4" fillId="0" borderId="5" xfId="0" applyNumberFormat="1" applyFont="1" applyFill="1" applyBorder="1" applyAlignment="1">
      <alignment horizontal="left"/>
    </xf>
    <xf numFmtId="0" fontId="1" fillId="0" borderId="5" xfId="0" applyFont="1" applyFill="1" applyBorder="1" applyAlignment="1"/>
    <xf numFmtId="1" fontId="1" fillId="0" borderId="16" xfId="0" applyNumberFormat="1" applyFont="1" applyFill="1" applyBorder="1" applyAlignment="1">
      <alignment horizontal="center"/>
    </xf>
    <xf numFmtId="1" fontId="1" fillId="0" borderId="5" xfId="0" applyNumberFormat="1" applyFont="1" applyFill="1" applyBorder="1" applyAlignment="1"/>
    <xf numFmtId="1" fontId="1" fillId="0" borderId="5" xfId="0" applyNumberFormat="1" applyFont="1" applyFill="1" applyBorder="1" applyAlignment="1">
      <alignment horizontal="center"/>
    </xf>
    <xf numFmtId="1" fontId="1" fillId="0" borderId="6" xfId="0" applyNumberFormat="1" applyFont="1" applyFill="1" applyBorder="1" applyAlignment="1">
      <alignment horizontal="center"/>
    </xf>
    <xf numFmtId="49" fontId="4" fillId="0" borderId="15" xfId="2" applyNumberFormat="1" applyFont="1" applyFill="1" applyBorder="1" applyAlignment="1">
      <alignment vertical="top"/>
    </xf>
    <xf numFmtId="49" fontId="4" fillId="0" borderId="5" xfId="3" applyNumberFormat="1" applyFont="1" applyFill="1" applyBorder="1" applyAlignment="1">
      <alignment vertical="top"/>
    </xf>
    <xf numFmtId="49" fontId="4" fillId="0" borderId="6" xfId="2" applyNumberFormat="1" applyFont="1" applyFill="1" applyBorder="1" applyAlignment="1">
      <alignment vertical="top"/>
    </xf>
    <xf numFmtId="1" fontId="4" fillId="0" borderId="0" xfId="0" applyNumberFormat="1" applyFont="1" applyAlignment="1"/>
    <xf numFmtId="40" fontId="2" fillId="0" borderId="0" xfId="0" applyNumberFormat="1" applyFont="1" applyAlignment="1">
      <alignment horizontal="right"/>
    </xf>
    <xf numFmtId="1" fontId="4" fillId="0" borderId="0" xfId="0" applyNumberFormat="1" applyFont="1" applyAlignment="1">
      <alignment horizontal="center"/>
    </xf>
    <xf numFmtId="1" fontId="4" fillId="0" borderId="17" xfId="0" applyNumberFormat="1" applyFont="1" applyFill="1" applyBorder="1" applyAlignment="1">
      <alignment horizontal="center"/>
    </xf>
    <xf numFmtId="1" fontId="4" fillId="0" borderId="18" xfId="0" applyNumberFormat="1" applyFont="1" applyFill="1" applyBorder="1" applyAlignment="1">
      <alignment horizontal="center"/>
    </xf>
    <xf numFmtId="1" fontId="4" fillId="0" borderId="19" xfId="0" applyNumberFormat="1" applyFont="1" applyFill="1" applyBorder="1" applyAlignment="1">
      <alignment horizontal="center"/>
    </xf>
    <xf numFmtId="0" fontId="7" fillId="0" borderId="0" xfId="0" applyFont="1" applyAlignment="1">
      <alignment horizontal="right"/>
    </xf>
    <xf numFmtId="40" fontId="4" fillId="0" borderId="0" xfId="0" applyNumberFormat="1" applyFont="1" applyAlignment="1">
      <alignment horizontal="left"/>
    </xf>
    <xf numFmtId="6" fontId="1" fillId="0" borderId="0" xfId="0" applyNumberFormat="1" applyFont="1" applyAlignment="1">
      <alignment horizontal="center"/>
    </xf>
    <xf numFmtId="6" fontId="2" fillId="0" borderId="12" xfId="0" applyNumberFormat="1" applyFont="1" applyFill="1" applyBorder="1" applyAlignment="1"/>
    <xf numFmtId="1" fontId="4" fillId="0" borderId="0" xfId="0" applyNumberFormat="1" applyFont="1" applyAlignment="1">
      <alignment horizontal="left"/>
    </xf>
    <xf numFmtId="0" fontId="4" fillId="2" borderId="7" xfId="3" applyFont="1" applyFill="1" applyBorder="1">
      <alignment horizontal="left"/>
    </xf>
    <xf numFmtId="0" fontId="4" fillId="2" borderId="2" xfId="3" applyFont="1" applyFill="1" applyBorder="1">
      <alignment horizontal="left"/>
    </xf>
    <xf numFmtId="0" fontId="4" fillId="2" borderId="3" xfId="3" applyFont="1" applyFill="1" applyBorder="1">
      <alignment horizontal="left"/>
    </xf>
    <xf numFmtId="0" fontId="4" fillId="2" borderId="8" xfId="3" applyFont="1" applyFill="1" applyBorder="1">
      <alignment horizontal="left"/>
    </xf>
    <xf numFmtId="0" fontId="4" fillId="2" borderId="0" xfId="3" applyFont="1" applyFill="1" applyBorder="1">
      <alignment horizontal="left"/>
    </xf>
    <xf numFmtId="0" fontId="4" fillId="2" borderId="10" xfId="3" applyFont="1" applyFill="1" applyBorder="1">
      <alignment horizontal="left"/>
    </xf>
    <xf numFmtId="0" fontId="2" fillId="2" borderId="20" xfId="3" applyFont="1" applyFill="1" applyBorder="1">
      <alignment horizontal="left"/>
    </xf>
    <xf numFmtId="0" fontId="4" fillId="2" borderId="21" xfId="3" applyFont="1" applyFill="1" applyBorder="1">
      <alignment horizontal="left"/>
    </xf>
    <xf numFmtId="0" fontId="4" fillId="2" borderId="22" xfId="3" applyFont="1" applyFill="1" applyBorder="1">
      <alignment horizontal="left"/>
    </xf>
    <xf numFmtId="0" fontId="4" fillId="0" borderId="0" xfId="3" applyFont="1">
      <alignment horizontal="left"/>
    </xf>
    <xf numFmtId="0" fontId="4" fillId="2" borderId="15" xfId="3" applyFont="1" applyFill="1" applyBorder="1">
      <alignment horizontal="left"/>
    </xf>
    <xf numFmtId="49" fontId="4" fillId="2" borderId="5" xfId="3" applyNumberFormat="1" applyFont="1" applyFill="1" applyBorder="1">
      <alignment horizontal="left"/>
    </xf>
    <xf numFmtId="49" fontId="4" fillId="2" borderId="6" xfId="3" applyNumberFormat="1" applyFont="1" applyFill="1" applyBorder="1">
      <alignment horizontal="left"/>
    </xf>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4" fillId="0" borderId="23" xfId="0" applyFont="1" applyBorder="1" applyAlignment="1">
      <alignment vertical="center"/>
    </xf>
    <xf numFmtId="0" fontId="0" fillId="0" borderId="23" xfId="0"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23" xfId="0" applyBorder="1" applyAlignment="1">
      <alignment horizontal="center" vertical="center"/>
    </xf>
    <xf numFmtId="0" fontId="0" fillId="3" borderId="23" xfId="0" applyFill="1" applyBorder="1" applyAlignment="1">
      <alignment vertical="center"/>
    </xf>
    <xf numFmtId="179" fontId="0" fillId="4" borderId="23" xfId="0" applyNumberFormat="1" applyFill="1" applyBorder="1" applyAlignment="1">
      <alignment vertical="center"/>
    </xf>
    <xf numFmtId="0" fontId="0" fillId="5" borderId="23" xfId="0" applyFill="1" applyBorder="1" applyAlignment="1">
      <alignment vertical="center"/>
    </xf>
    <xf numFmtId="0" fontId="0" fillId="6" borderId="23" xfId="0" applyFill="1" applyBorder="1" applyAlignment="1">
      <alignment vertical="center"/>
    </xf>
    <xf numFmtId="0" fontId="0" fillId="0" borderId="0" xfId="0" applyBorder="1" applyAlignment="1">
      <alignment vertical="center"/>
    </xf>
    <xf numFmtId="0" fontId="0" fillId="7" borderId="23" xfId="0" applyFill="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49" fontId="0" fillId="0" borderId="23" xfId="0" applyNumberFormat="1" applyBorder="1" applyAlignment="1">
      <alignment horizontal="center" vertical="center"/>
    </xf>
  </cellXfs>
  <cellStyles count="9">
    <cellStyle name="Comma [0]" xfId="5" xr:uid="{00000000-0005-0000-0000-000000000000}"/>
    <cellStyle name="Comma_SOLVER1" xfId="6" xr:uid="{00000000-0005-0000-0000-000001000000}"/>
    <cellStyle name="Currency [0]" xfId="7" xr:uid="{00000000-0005-0000-0000-000002000000}"/>
    <cellStyle name="Currency_Solver Example" xfId="8" xr:uid="{00000000-0005-0000-0000-000003000000}"/>
    <cellStyle name="Normal_Solver Example" xfId="2" xr:uid="{00000000-0005-0000-0000-000004000000}"/>
    <cellStyle name="Normal_SOLVER1" xfId="3" xr:uid="{00000000-0005-0000-0000-000005000000}"/>
    <cellStyle name="Normal_SOLVER2" xfId="4" xr:uid="{00000000-0005-0000-0000-000006000000}"/>
    <cellStyle name="Normal_SOLVER4" xfId="1" xr:uid="{00000000-0005-0000-0000-000007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LVSA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生産管理"/>
      <sheetName val="物流"/>
      <sheetName val="人事"/>
      <sheetName val="財務"/>
      <sheetName val="投資"/>
      <sheetName val="エンジニアリング"/>
    </sheetNames>
    <sheetDataSet>
      <sheetData sheetId="0"/>
      <sheetData sheetId="1"/>
      <sheetData sheetId="2"/>
      <sheetData sheetId="3"/>
      <sheetData sheetId="4"/>
      <sheetData sheetId="5"/>
      <sheetData sheetId="6">
        <row r="6">
          <cell r="G6">
            <v>9</v>
          </cell>
        </row>
        <row r="8">
          <cell r="G8">
            <v>0.05</v>
          </cell>
        </row>
        <row r="9">
          <cell r="G9">
            <v>8</v>
          </cell>
        </row>
        <row r="10">
          <cell r="G10">
            <v>1E-4</v>
          </cell>
        </row>
        <row r="12">
          <cell r="G12">
            <v>300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showGridLines="0" tabSelected="1" zoomScaleNormal="100" workbookViewId="0"/>
  </sheetViews>
  <sheetFormatPr defaultColWidth="8.85546875" defaultRowHeight="12" x14ac:dyDescent="0.15"/>
  <cols>
    <col min="1" max="1" width="7.28515625" style="3" customWidth="1"/>
    <col min="2" max="2" width="8.85546875" style="3" customWidth="1"/>
    <col min="3" max="3" width="7.85546875" style="3" customWidth="1"/>
    <col min="4" max="4" width="12.28515625" style="3" bestFit="1" customWidth="1"/>
    <col min="5" max="5" width="2.7109375" style="3" customWidth="1"/>
    <col min="6" max="6" width="5.140625" style="3" customWidth="1"/>
    <col min="7" max="7" width="5.42578125" style="3" customWidth="1"/>
    <col min="8" max="8" width="5.140625" style="3" customWidth="1"/>
    <col min="9" max="9" width="5.7109375" style="3" customWidth="1"/>
    <col min="10" max="10" width="5.140625" style="3" customWidth="1"/>
    <col min="11" max="11" width="4" style="3" customWidth="1"/>
    <col min="12" max="12" width="5.140625" style="3" customWidth="1"/>
    <col min="13" max="13" width="3.28515625" style="3" customWidth="1"/>
    <col min="14" max="14" width="3" style="3" customWidth="1"/>
    <col min="15" max="15" width="7.7109375" style="3" customWidth="1"/>
    <col min="16" max="16" width="7.85546875" style="3" customWidth="1"/>
    <col min="17" max="17" width="5.85546875" style="3" customWidth="1"/>
    <col min="18" max="16384" width="8.85546875" style="3"/>
  </cols>
  <sheetData>
    <row r="1" spans="1:17" ht="14.25" customHeight="1" thickBot="1" x14ac:dyDescent="0.2">
      <c r="A1" s="1" t="s">
        <v>0</v>
      </c>
      <c r="B1" s="2"/>
      <c r="C1" s="2"/>
      <c r="D1" s="2"/>
      <c r="E1" s="2"/>
      <c r="F1" s="2"/>
      <c r="G1" s="2"/>
      <c r="H1" s="2"/>
      <c r="I1" s="2"/>
      <c r="J1" s="2"/>
      <c r="K1" s="2"/>
      <c r="L1" s="2"/>
    </row>
    <row r="2" spans="1:17" ht="13.5" thickTop="1" x14ac:dyDescent="0.2">
      <c r="A2" s="4" t="s">
        <v>1</v>
      </c>
      <c r="B2" s="5"/>
      <c r="C2" s="5"/>
      <c r="D2" s="5"/>
      <c r="E2" s="5"/>
      <c r="F2" s="5"/>
      <c r="G2" s="5"/>
      <c r="H2" s="5"/>
      <c r="I2" s="5"/>
      <c r="J2" s="5"/>
      <c r="K2" s="5"/>
      <c r="L2" s="6"/>
    </row>
    <row r="3" spans="1:17" ht="12.75" thickBot="1" x14ac:dyDescent="0.2">
      <c r="A3" s="7" t="s">
        <v>2</v>
      </c>
      <c r="B3" s="8"/>
      <c r="C3" s="8"/>
      <c r="D3" s="8"/>
      <c r="E3" s="8"/>
      <c r="F3" s="8"/>
      <c r="G3" s="8"/>
      <c r="H3" s="8"/>
      <c r="I3" s="8"/>
      <c r="J3" s="8"/>
      <c r="K3" s="8"/>
      <c r="L3" s="9"/>
    </row>
    <row r="4" spans="1:17" ht="5.25" customHeight="1" thickTop="1" x14ac:dyDescent="0.15">
      <c r="A4" s="2"/>
      <c r="B4" s="2"/>
      <c r="C4" s="2"/>
      <c r="D4" s="2"/>
      <c r="E4" s="2"/>
      <c r="F4" s="2"/>
      <c r="G4" s="2"/>
      <c r="H4" s="2"/>
      <c r="I4" s="2"/>
      <c r="J4" s="2"/>
      <c r="K4" s="2"/>
      <c r="L4" s="2"/>
    </row>
    <row r="5" spans="1:17" ht="5.25" customHeight="1" thickBot="1" x14ac:dyDescent="0.2"/>
    <row r="6" spans="1:17" ht="13.5" thickTop="1" thickBot="1" x14ac:dyDescent="0.2">
      <c r="A6" s="10" t="s">
        <v>3</v>
      </c>
      <c r="B6" s="11" t="s">
        <v>4</v>
      </c>
      <c r="C6" s="12"/>
      <c r="D6" s="13" t="s">
        <v>5</v>
      </c>
      <c r="E6" s="12"/>
      <c r="F6" s="13" t="s">
        <v>6</v>
      </c>
      <c r="G6" s="13" t="s">
        <v>7</v>
      </c>
      <c r="H6" s="13" t="s">
        <v>8</v>
      </c>
      <c r="I6" s="13" t="s">
        <v>9</v>
      </c>
      <c r="J6" s="13" t="s">
        <v>10</v>
      </c>
      <c r="K6" s="13" t="s">
        <v>11</v>
      </c>
      <c r="L6" s="14" t="s">
        <v>12</v>
      </c>
      <c r="N6" s="15" t="s">
        <v>13</v>
      </c>
      <c r="O6" s="16"/>
      <c r="P6" s="16"/>
      <c r="Q6" s="17"/>
    </row>
    <row r="7" spans="1:17" ht="14.25" thickTop="1" thickBot="1" x14ac:dyDescent="0.25">
      <c r="A7" s="18" t="s">
        <v>14</v>
      </c>
      <c r="B7" s="19" t="s">
        <v>15</v>
      </c>
      <c r="C7" s="20"/>
      <c r="D7" s="21">
        <v>4</v>
      </c>
      <c r="E7" s="22"/>
      <c r="F7" s="23">
        <v>0</v>
      </c>
      <c r="G7" s="23">
        <v>0</v>
      </c>
      <c r="H7" s="23">
        <v>1</v>
      </c>
      <c r="I7" s="23">
        <v>1</v>
      </c>
      <c r="J7" s="23">
        <v>1</v>
      </c>
      <c r="K7" s="23">
        <v>1</v>
      </c>
      <c r="L7" s="24">
        <v>1</v>
      </c>
      <c r="N7" s="25"/>
      <c r="O7" s="26"/>
      <c r="P7" s="26"/>
      <c r="Q7" s="27"/>
    </row>
    <row r="8" spans="1:17" ht="14.25" thickTop="1" thickBot="1" x14ac:dyDescent="0.25">
      <c r="A8" s="18" t="s">
        <v>16</v>
      </c>
      <c r="B8" s="19" t="s">
        <v>17</v>
      </c>
      <c r="C8" s="20"/>
      <c r="D8" s="28">
        <v>4</v>
      </c>
      <c r="E8" s="22"/>
      <c r="F8" s="23">
        <v>1</v>
      </c>
      <c r="G8" s="23">
        <v>0</v>
      </c>
      <c r="H8" s="23">
        <v>0</v>
      </c>
      <c r="I8" s="23">
        <v>1</v>
      </c>
      <c r="J8" s="23">
        <v>1</v>
      </c>
      <c r="K8" s="23">
        <v>1</v>
      </c>
      <c r="L8" s="24">
        <v>1</v>
      </c>
      <c r="N8" s="25"/>
      <c r="O8" s="29"/>
      <c r="P8" s="30" t="s">
        <v>18</v>
      </c>
      <c r="Q8" s="27"/>
    </row>
    <row r="9" spans="1:17" ht="14.25" thickTop="1" thickBot="1" x14ac:dyDescent="0.25">
      <c r="A9" s="18" t="s">
        <v>19</v>
      </c>
      <c r="B9" s="19" t="s">
        <v>20</v>
      </c>
      <c r="C9" s="20"/>
      <c r="D9" s="28">
        <v>4</v>
      </c>
      <c r="E9" s="22"/>
      <c r="F9" s="23">
        <v>1</v>
      </c>
      <c r="G9" s="23">
        <v>1</v>
      </c>
      <c r="H9" s="23">
        <v>0</v>
      </c>
      <c r="I9" s="23">
        <v>0</v>
      </c>
      <c r="J9" s="23">
        <v>1</v>
      </c>
      <c r="K9" s="23">
        <v>1</v>
      </c>
      <c r="L9" s="24">
        <v>1</v>
      </c>
      <c r="N9" s="25"/>
      <c r="O9" s="30"/>
      <c r="P9" s="30"/>
      <c r="Q9" s="27"/>
    </row>
    <row r="10" spans="1:17" ht="14.25" thickTop="1" thickBot="1" x14ac:dyDescent="0.25">
      <c r="A10" s="18" t="s">
        <v>21</v>
      </c>
      <c r="B10" s="19" t="s">
        <v>22</v>
      </c>
      <c r="C10" s="20"/>
      <c r="D10" s="28">
        <v>6</v>
      </c>
      <c r="E10" s="22"/>
      <c r="F10" s="23">
        <v>1</v>
      </c>
      <c r="G10" s="23">
        <v>1</v>
      </c>
      <c r="H10" s="23">
        <v>1</v>
      </c>
      <c r="I10" s="23">
        <v>0</v>
      </c>
      <c r="J10" s="23">
        <v>0</v>
      </c>
      <c r="K10" s="23">
        <v>1</v>
      </c>
      <c r="L10" s="24">
        <v>1</v>
      </c>
      <c r="N10" s="25"/>
      <c r="O10" s="31"/>
      <c r="P10" s="30" t="s">
        <v>23</v>
      </c>
      <c r="Q10" s="27"/>
    </row>
    <row r="11" spans="1:17" ht="14.25" thickTop="1" thickBot="1" x14ac:dyDescent="0.25">
      <c r="A11" s="18" t="s">
        <v>24</v>
      </c>
      <c r="B11" s="19" t="s">
        <v>25</v>
      </c>
      <c r="C11" s="20"/>
      <c r="D11" s="28">
        <v>6</v>
      </c>
      <c r="E11" s="22"/>
      <c r="F11" s="23">
        <v>1</v>
      </c>
      <c r="G11" s="23">
        <v>1</v>
      </c>
      <c r="H11" s="23">
        <v>1</v>
      </c>
      <c r="I11" s="23">
        <v>1</v>
      </c>
      <c r="J11" s="23">
        <v>0</v>
      </c>
      <c r="K11" s="23">
        <v>0</v>
      </c>
      <c r="L11" s="24">
        <v>1</v>
      </c>
      <c r="N11" s="25"/>
      <c r="O11" s="30"/>
      <c r="P11" s="30"/>
      <c r="Q11" s="27"/>
    </row>
    <row r="12" spans="1:17" ht="14.25" thickTop="1" thickBot="1" x14ac:dyDescent="0.25">
      <c r="A12" s="18" t="s">
        <v>26</v>
      </c>
      <c r="B12" s="19" t="s">
        <v>27</v>
      </c>
      <c r="C12" s="20"/>
      <c r="D12" s="28">
        <v>4</v>
      </c>
      <c r="E12" s="22"/>
      <c r="F12" s="23">
        <v>1</v>
      </c>
      <c r="G12" s="23">
        <v>1</v>
      </c>
      <c r="H12" s="23">
        <v>1</v>
      </c>
      <c r="I12" s="23">
        <v>1</v>
      </c>
      <c r="J12" s="23">
        <v>1</v>
      </c>
      <c r="K12" s="23">
        <v>0</v>
      </c>
      <c r="L12" s="24">
        <v>0</v>
      </c>
      <c r="N12" s="25"/>
      <c r="O12" s="32"/>
      <c r="P12" s="30" t="s">
        <v>28</v>
      </c>
      <c r="Q12" s="27"/>
    </row>
    <row r="13" spans="1:17" ht="14.25" thickTop="1" thickBot="1" x14ac:dyDescent="0.25">
      <c r="A13" s="33" t="s">
        <v>29</v>
      </c>
      <c r="B13" s="34" t="s">
        <v>30</v>
      </c>
      <c r="C13" s="35"/>
      <c r="D13" s="36">
        <v>4</v>
      </c>
      <c r="E13" s="37"/>
      <c r="F13" s="38">
        <v>0</v>
      </c>
      <c r="G13" s="38">
        <v>1</v>
      </c>
      <c r="H13" s="38">
        <v>1</v>
      </c>
      <c r="I13" s="38">
        <v>1</v>
      </c>
      <c r="J13" s="38">
        <v>1</v>
      </c>
      <c r="K13" s="38">
        <v>1</v>
      </c>
      <c r="L13" s="39">
        <v>0</v>
      </c>
      <c r="N13" s="40"/>
      <c r="O13" s="41"/>
      <c r="P13" s="41"/>
      <c r="Q13" s="42"/>
    </row>
    <row r="14" spans="1:17" ht="5.25" customHeight="1" thickTop="1" thickBot="1" x14ac:dyDescent="0.2">
      <c r="A14" s="2"/>
      <c r="B14" s="2"/>
      <c r="C14" s="2"/>
      <c r="D14" s="43"/>
      <c r="E14" s="43"/>
      <c r="F14" s="43"/>
      <c r="G14" s="43"/>
      <c r="H14" s="43"/>
      <c r="I14" s="43"/>
      <c r="J14" s="43"/>
      <c r="K14" s="43"/>
      <c r="L14" s="43"/>
    </row>
    <row r="15" spans="1:17" ht="13.5" thickTop="1" thickBot="1" x14ac:dyDescent="0.2">
      <c r="A15" s="2"/>
      <c r="B15" s="2"/>
      <c r="C15" s="44" t="s">
        <v>31</v>
      </c>
      <c r="D15" s="45">
        <f>SUM(D7:D13)</f>
        <v>32</v>
      </c>
      <c r="E15" s="45"/>
      <c r="F15" s="46">
        <f t="shared" ref="F15:L15" si="0">$D$7*F7+$D$8*F8+$D$9*F9+$D$10*F10+$D$11*F11+$D$12*F12+$D$13*F13</f>
        <v>24</v>
      </c>
      <c r="G15" s="47">
        <f t="shared" si="0"/>
        <v>24</v>
      </c>
      <c r="H15" s="47">
        <f t="shared" si="0"/>
        <v>24</v>
      </c>
      <c r="I15" s="47">
        <f t="shared" si="0"/>
        <v>22</v>
      </c>
      <c r="J15" s="47">
        <f t="shared" si="0"/>
        <v>20</v>
      </c>
      <c r="K15" s="47">
        <f t="shared" si="0"/>
        <v>22</v>
      </c>
      <c r="L15" s="48">
        <f t="shared" si="0"/>
        <v>24</v>
      </c>
    </row>
    <row r="16" spans="1:17" ht="5.25" customHeight="1" thickTop="1" thickBot="1" x14ac:dyDescent="0.2">
      <c r="A16" s="2"/>
      <c r="B16" s="2"/>
      <c r="C16" s="49"/>
      <c r="D16" s="45"/>
      <c r="E16" s="45"/>
      <c r="F16" s="45"/>
      <c r="G16" s="45"/>
      <c r="H16" s="45"/>
      <c r="I16" s="45"/>
      <c r="J16" s="45"/>
      <c r="K16" s="45"/>
      <c r="L16" s="45"/>
    </row>
    <row r="17" spans="1:12" ht="13.5" thickTop="1" thickBot="1" x14ac:dyDescent="0.2">
      <c r="A17" s="2"/>
      <c r="B17" s="2"/>
      <c r="C17" s="44" t="s">
        <v>32</v>
      </c>
      <c r="F17" s="46">
        <v>22</v>
      </c>
      <c r="G17" s="47">
        <v>17</v>
      </c>
      <c r="H17" s="47">
        <v>13</v>
      </c>
      <c r="I17" s="47">
        <v>14</v>
      </c>
      <c r="J17" s="47">
        <v>15</v>
      </c>
      <c r="K17" s="47">
        <v>18</v>
      </c>
      <c r="L17" s="48">
        <v>24</v>
      </c>
    </row>
    <row r="18" spans="1:12" ht="5.25" customHeight="1" thickTop="1" x14ac:dyDescent="0.15">
      <c r="B18" s="2"/>
      <c r="C18" s="2"/>
      <c r="D18" s="43"/>
      <c r="E18" s="43"/>
      <c r="F18" s="43"/>
      <c r="G18" s="43"/>
      <c r="H18" s="43"/>
      <c r="I18" s="43"/>
      <c r="J18" s="43"/>
      <c r="K18" s="43"/>
      <c r="L18" s="43"/>
    </row>
    <row r="19" spans="1:12" ht="13.5" thickBot="1" x14ac:dyDescent="0.25">
      <c r="A19" s="2"/>
      <c r="B19" s="50" t="s">
        <v>93</v>
      </c>
      <c r="C19" s="2"/>
      <c r="D19" s="51">
        <v>5600</v>
      </c>
      <c r="E19" s="43"/>
      <c r="F19" s="43"/>
      <c r="G19" s="43"/>
      <c r="H19" s="43"/>
      <c r="I19" s="43"/>
      <c r="J19" s="43"/>
      <c r="K19" s="43"/>
      <c r="L19" s="43"/>
    </row>
    <row r="20" spans="1:12" ht="13.5" thickTop="1" thickBot="1" x14ac:dyDescent="0.2">
      <c r="A20" s="2"/>
      <c r="B20" s="50" t="s">
        <v>33</v>
      </c>
      <c r="C20" s="2"/>
      <c r="D20" s="52">
        <f>D15*D19*5</f>
        <v>896000</v>
      </c>
      <c r="E20" s="43"/>
      <c r="F20" s="53"/>
      <c r="G20" s="43"/>
      <c r="H20" s="43"/>
      <c r="I20" s="43"/>
      <c r="J20" s="43"/>
      <c r="K20" s="43"/>
      <c r="L20" s="43"/>
    </row>
    <row r="21" spans="1:12" ht="5.25" customHeight="1" thickTop="1" thickBot="1" x14ac:dyDescent="0.2"/>
    <row r="22" spans="1:12" ht="12.75" thickTop="1" x14ac:dyDescent="0.15">
      <c r="A22" s="54" t="s">
        <v>34</v>
      </c>
      <c r="B22" s="55"/>
      <c r="C22" s="55"/>
      <c r="D22" s="55"/>
      <c r="E22" s="55"/>
      <c r="F22" s="55"/>
      <c r="G22" s="55"/>
      <c r="H22" s="55"/>
      <c r="I22" s="55"/>
      <c r="J22" s="55"/>
      <c r="K22" s="55"/>
      <c r="L22" s="56"/>
    </row>
    <row r="23" spans="1:12" x14ac:dyDescent="0.15">
      <c r="A23" s="57" t="s">
        <v>35</v>
      </c>
      <c r="B23" s="58"/>
      <c r="C23" s="58"/>
      <c r="D23" s="58"/>
      <c r="E23" s="58"/>
      <c r="F23" s="58"/>
      <c r="G23" s="58"/>
      <c r="H23" s="58"/>
      <c r="I23" s="58"/>
      <c r="J23" s="58"/>
      <c r="K23" s="58"/>
      <c r="L23" s="59"/>
    </row>
    <row r="24" spans="1:12" x14ac:dyDescent="0.15">
      <c r="A24" s="57" t="s">
        <v>36</v>
      </c>
      <c r="B24" s="58"/>
      <c r="C24" s="58"/>
      <c r="D24" s="58"/>
      <c r="E24" s="58"/>
      <c r="F24" s="58"/>
      <c r="G24" s="58"/>
      <c r="H24" s="58"/>
      <c r="I24" s="58"/>
      <c r="J24" s="58"/>
      <c r="K24" s="58"/>
      <c r="L24" s="59"/>
    </row>
    <row r="25" spans="1:12" x14ac:dyDescent="0.15">
      <c r="A25" s="57" t="s">
        <v>37</v>
      </c>
      <c r="B25" s="58"/>
      <c r="C25" s="58"/>
      <c r="D25" s="58"/>
      <c r="E25" s="58"/>
      <c r="F25" s="58"/>
      <c r="G25" s="58"/>
      <c r="H25" s="58"/>
      <c r="I25" s="58"/>
      <c r="J25" s="58"/>
      <c r="K25" s="58"/>
      <c r="L25" s="59"/>
    </row>
    <row r="26" spans="1:12" s="63" customFormat="1" x14ac:dyDescent="0.15">
      <c r="A26" s="60" t="s">
        <v>38</v>
      </c>
      <c r="B26" s="61"/>
      <c r="C26" s="61"/>
      <c r="D26" s="61"/>
      <c r="E26" s="61"/>
      <c r="F26" s="61"/>
      <c r="G26" s="61"/>
      <c r="H26" s="61"/>
      <c r="I26" s="61"/>
      <c r="J26" s="61"/>
      <c r="K26" s="61"/>
      <c r="L26" s="62"/>
    </row>
    <row r="27" spans="1:12" ht="5.25" customHeight="1" x14ac:dyDescent="0.15">
      <c r="A27" s="57"/>
      <c r="B27" s="58"/>
      <c r="C27" s="58"/>
      <c r="D27" s="58"/>
      <c r="E27" s="58"/>
      <c r="F27" s="58"/>
      <c r="G27" s="58"/>
      <c r="H27" s="58"/>
      <c r="I27" s="58"/>
      <c r="J27" s="58"/>
      <c r="K27" s="58"/>
      <c r="L27" s="59"/>
    </row>
    <row r="28" spans="1:12" x14ac:dyDescent="0.15">
      <c r="A28" s="57" t="s">
        <v>39</v>
      </c>
      <c r="B28" s="58"/>
      <c r="C28" s="58" t="s">
        <v>40</v>
      </c>
      <c r="D28" s="58"/>
      <c r="E28" s="58" t="s">
        <v>41</v>
      </c>
      <c r="F28" s="58"/>
      <c r="G28" s="58"/>
      <c r="H28" s="58"/>
      <c r="I28" s="58"/>
      <c r="J28" s="58"/>
      <c r="K28" s="58"/>
      <c r="L28" s="59"/>
    </row>
    <row r="29" spans="1:12" ht="5.25" customHeight="1" x14ac:dyDescent="0.15">
      <c r="A29" s="57"/>
      <c r="B29" s="58"/>
      <c r="C29" s="58"/>
      <c r="D29" s="58"/>
      <c r="E29" s="58"/>
      <c r="F29" s="58"/>
      <c r="G29" s="58"/>
      <c r="H29" s="58"/>
      <c r="I29" s="58"/>
      <c r="J29" s="58"/>
      <c r="K29" s="58"/>
      <c r="L29" s="59"/>
    </row>
    <row r="30" spans="1:12" x14ac:dyDescent="0.15">
      <c r="A30" s="57" t="s">
        <v>42</v>
      </c>
      <c r="B30" s="58"/>
      <c r="C30" s="58" t="s">
        <v>43</v>
      </c>
      <c r="D30" s="58"/>
      <c r="E30" s="58" t="s">
        <v>44</v>
      </c>
      <c r="F30" s="58"/>
      <c r="G30" s="58"/>
      <c r="H30" s="58"/>
      <c r="I30" s="58"/>
      <c r="J30" s="58"/>
      <c r="K30" s="58"/>
      <c r="L30" s="59"/>
    </row>
    <row r="31" spans="1:12" ht="5.25" customHeight="1" x14ac:dyDescent="0.15">
      <c r="A31" s="57"/>
      <c r="B31" s="58"/>
      <c r="C31" s="58"/>
      <c r="D31" s="58"/>
      <c r="E31" s="58"/>
      <c r="F31" s="58"/>
      <c r="G31" s="58"/>
      <c r="H31" s="58"/>
      <c r="I31" s="58"/>
      <c r="J31" s="58"/>
      <c r="K31" s="58"/>
      <c r="L31" s="59"/>
    </row>
    <row r="32" spans="1:12" x14ac:dyDescent="0.15">
      <c r="A32" s="57" t="s">
        <v>45</v>
      </c>
      <c r="B32" s="58"/>
      <c r="C32" s="58" t="s">
        <v>46</v>
      </c>
      <c r="D32" s="58"/>
      <c r="E32" s="58" t="s">
        <v>47</v>
      </c>
      <c r="F32" s="58"/>
      <c r="G32" s="58"/>
      <c r="H32" s="58"/>
      <c r="I32" s="58"/>
      <c r="J32" s="58"/>
      <c r="K32" s="58"/>
      <c r="L32" s="59"/>
    </row>
    <row r="33" spans="1:12" ht="5.25" customHeight="1" x14ac:dyDescent="0.15">
      <c r="A33" s="57"/>
      <c r="B33" s="58"/>
      <c r="C33" s="58"/>
      <c r="D33" s="58"/>
      <c r="E33" s="58"/>
      <c r="F33" s="58"/>
      <c r="G33" s="58"/>
      <c r="H33" s="58"/>
      <c r="I33" s="58"/>
      <c r="J33" s="58"/>
      <c r="K33" s="58"/>
      <c r="L33" s="59"/>
    </row>
    <row r="34" spans="1:12" x14ac:dyDescent="0.15">
      <c r="A34" s="57"/>
      <c r="B34" s="58"/>
      <c r="C34" s="58" t="s">
        <v>48</v>
      </c>
      <c r="D34" s="58"/>
      <c r="E34" s="58" t="s">
        <v>49</v>
      </c>
      <c r="F34" s="58"/>
      <c r="G34" s="58"/>
      <c r="H34" s="58"/>
      <c r="I34" s="58"/>
      <c r="J34" s="58"/>
      <c r="K34" s="58"/>
      <c r="L34" s="59"/>
    </row>
    <row r="35" spans="1:12" ht="5.25" customHeight="1" x14ac:dyDescent="0.15">
      <c r="A35" s="57"/>
      <c r="B35" s="58"/>
      <c r="C35" s="58"/>
      <c r="D35" s="58"/>
      <c r="E35" s="58"/>
      <c r="F35" s="58"/>
      <c r="G35" s="58"/>
      <c r="H35" s="58"/>
      <c r="I35" s="58"/>
      <c r="J35" s="58"/>
      <c r="K35" s="58"/>
      <c r="L35" s="59"/>
    </row>
    <row r="36" spans="1:12" x14ac:dyDescent="0.15">
      <c r="A36" s="57"/>
      <c r="B36" s="58"/>
      <c r="C36" s="58" t="s">
        <v>50</v>
      </c>
      <c r="D36" s="58"/>
      <c r="E36" s="58" t="s">
        <v>51</v>
      </c>
      <c r="F36" s="58"/>
      <c r="G36" s="58"/>
      <c r="H36" s="58"/>
      <c r="I36" s="58"/>
      <c r="J36" s="58"/>
      <c r="K36" s="58"/>
      <c r="L36" s="59"/>
    </row>
    <row r="37" spans="1:12" ht="5.25" customHeight="1" x14ac:dyDescent="0.15">
      <c r="A37" s="57"/>
      <c r="B37" s="58"/>
      <c r="C37" s="58"/>
      <c r="D37" s="58"/>
      <c r="E37" s="58"/>
      <c r="F37" s="58"/>
      <c r="G37" s="58"/>
      <c r="H37" s="58"/>
      <c r="I37" s="58"/>
      <c r="J37" s="58"/>
      <c r="K37" s="58"/>
      <c r="L37" s="59"/>
    </row>
    <row r="38" spans="1:12" x14ac:dyDescent="0.15">
      <c r="A38" s="57" t="s">
        <v>52</v>
      </c>
      <c r="B38" s="58"/>
      <c r="C38" s="58" t="s">
        <v>53</v>
      </c>
      <c r="D38" s="58"/>
      <c r="E38" s="58" t="s">
        <v>54</v>
      </c>
      <c r="F38" s="58"/>
      <c r="G38" s="58"/>
      <c r="H38" s="58"/>
      <c r="I38" s="58"/>
      <c r="J38" s="58"/>
      <c r="K38" s="58"/>
      <c r="L38" s="59"/>
    </row>
    <row r="39" spans="1:12" ht="10.5" customHeight="1" x14ac:dyDescent="0.15">
      <c r="A39" s="57"/>
      <c r="B39" s="58"/>
      <c r="C39" s="58"/>
      <c r="D39" s="58"/>
      <c r="E39" s="58"/>
      <c r="F39" s="58"/>
      <c r="G39" s="58"/>
      <c r="H39" s="58"/>
      <c r="I39" s="58"/>
      <c r="J39" s="58"/>
      <c r="K39" s="58"/>
      <c r="L39" s="59"/>
    </row>
    <row r="40" spans="1:12" x14ac:dyDescent="0.15">
      <c r="A40" s="57" t="s">
        <v>55</v>
      </c>
      <c r="B40" s="58"/>
      <c r="C40" s="58"/>
      <c r="D40" s="58"/>
      <c r="E40" s="58"/>
      <c r="F40" s="58"/>
      <c r="G40" s="58"/>
      <c r="H40" s="58"/>
      <c r="I40" s="58"/>
      <c r="J40" s="58"/>
      <c r="K40" s="58"/>
      <c r="L40" s="59"/>
    </row>
    <row r="41" spans="1:12" x14ac:dyDescent="0.15">
      <c r="A41" s="57" t="s">
        <v>56</v>
      </c>
      <c r="B41" s="58"/>
      <c r="C41" s="58"/>
      <c r="D41" s="58"/>
      <c r="E41" s="58"/>
      <c r="F41" s="58"/>
      <c r="G41" s="58"/>
      <c r="H41" s="58"/>
      <c r="I41" s="58"/>
      <c r="J41" s="58"/>
      <c r="K41" s="58"/>
      <c r="L41" s="59"/>
    </row>
    <row r="42" spans="1:12" x14ac:dyDescent="0.15">
      <c r="A42" s="57" t="s">
        <v>57</v>
      </c>
      <c r="B42" s="58"/>
      <c r="C42" s="58"/>
      <c r="D42" s="58"/>
      <c r="E42" s="58"/>
      <c r="F42" s="58"/>
      <c r="G42" s="58"/>
      <c r="H42" s="58"/>
      <c r="I42" s="58"/>
      <c r="J42" s="58"/>
      <c r="K42" s="58"/>
      <c r="L42" s="59"/>
    </row>
    <row r="43" spans="1:12" ht="5.25" customHeight="1" thickBot="1" x14ac:dyDescent="0.2">
      <c r="A43" s="64"/>
      <c r="B43" s="65"/>
      <c r="C43" s="65"/>
      <c r="D43" s="65"/>
      <c r="E43" s="65"/>
      <c r="F43" s="65"/>
      <c r="G43" s="65"/>
      <c r="H43" s="65"/>
      <c r="I43" s="65"/>
      <c r="J43" s="65"/>
      <c r="K43" s="65"/>
      <c r="L43" s="66"/>
    </row>
    <row r="44" spans="1:12" ht="12.75" thickTop="1" x14ac:dyDescent="0.15"/>
  </sheetData>
  <phoneticPr fontId="3"/>
  <printOptions gridLinesSet="0"/>
  <pageMargins left="0.78700000000000003" right="0.78700000000000003" top="0.98399999999999999" bottom="0.98399999999999999" header="0.5" footer="0.5"/>
  <pageSetup paperSize="9" scale="85"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4"/>
  <sheetViews>
    <sheetView zoomScaleNormal="100" workbookViewId="0"/>
  </sheetViews>
  <sheetFormatPr defaultRowHeight="12.75" x14ac:dyDescent="0.2"/>
  <cols>
    <col min="1" max="1" width="13.140625" style="68" bestFit="1" customWidth="1"/>
    <col min="2" max="16384" width="9.140625" style="68"/>
  </cols>
  <sheetData>
    <row r="2" spans="1:8" x14ac:dyDescent="0.2">
      <c r="A2" s="67" t="s">
        <v>68</v>
      </c>
      <c r="B2" s="83" t="s">
        <v>71</v>
      </c>
      <c r="C2" s="83" t="s">
        <v>58</v>
      </c>
      <c r="D2" s="83"/>
      <c r="E2" s="83"/>
      <c r="F2" s="83"/>
      <c r="G2" s="83"/>
      <c r="H2" s="83" t="s">
        <v>72</v>
      </c>
    </row>
    <row r="3" spans="1:8" x14ac:dyDescent="0.2">
      <c r="A3" s="67"/>
      <c r="B3" s="83"/>
      <c r="C3" s="72" t="s">
        <v>59</v>
      </c>
      <c r="D3" s="72" t="s">
        <v>60</v>
      </c>
      <c r="E3" s="72" t="s">
        <v>61</v>
      </c>
      <c r="F3" s="72" t="s">
        <v>62</v>
      </c>
      <c r="G3" s="72" t="s">
        <v>63</v>
      </c>
      <c r="H3" s="83"/>
    </row>
    <row r="4" spans="1:8" x14ac:dyDescent="0.2">
      <c r="B4" s="83"/>
      <c r="C4" s="84" t="s">
        <v>94</v>
      </c>
      <c r="D4" s="84" t="s">
        <v>95</v>
      </c>
      <c r="E4" s="84" t="s">
        <v>96</v>
      </c>
      <c r="F4" s="84" t="s">
        <v>97</v>
      </c>
      <c r="G4" s="84" t="s">
        <v>98</v>
      </c>
      <c r="H4" s="83"/>
    </row>
    <row r="5" spans="1:8" x14ac:dyDescent="0.2">
      <c r="B5" s="70" t="s">
        <v>64</v>
      </c>
      <c r="C5" s="75">
        <v>7500</v>
      </c>
      <c r="D5" s="75">
        <v>3000</v>
      </c>
      <c r="E5" s="75">
        <v>0</v>
      </c>
      <c r="F5" s="75">
        <v>0</v>
      </c>
      <c r="G5" s="75">
        <v>0</v>
      </c>
      <c r="H5" s="72" t="s">
        <v>69</v>
      </c>
    </row>
    <row r="6" spans="1:8" x14ac:dyDescent="0.2">
      <c r="B6" s="70" t="s">
        <v>65</v>
      </c>
      <c r="C6" s="75">
        <v>0</v>
      </c>
      <c r="D6" s="75">
        <v>3500</v>
      </c>
      <c r="E6" s="75">
        <v>7000</v>
      </c>
      <c r="F6" s="75">
        <v>0</v>
      </c>
      <c r="G6" s="75">
        <v>0</v>
      </c>
      <c r="H6" s="72" t="s">
        <v>69</v>
      </c>
    </row>
    <row r="7" spans="1:8" x14ac:dyDescent="0.2">
      <c r="B7" s="70" t="s">
        <v>66</v>
      </c>
      <c r="C7" s="75">
        <v>0</v>
      </c>
      <c r="D7" s="75">
        <v>0</v>
      </c>
      <c r="E7" s="75">
        <v>3600</v>
      </c>
      <c r="F7" s="75">
        <v>3600</v>
      </c>
      <c r="G7" s="75">
        <v>0</v>
      </c>
      <c r="H7" s="72" t="s">
        <v>70</v>
      </c>
    </row>
    <row r="8" spans="1:8" x14ac:dyDescent="0.2">
      <c r="B8" s="70" t="s">
        <v>67</v>
      </c>
      <c r="C8" s="75">
        <v>0</v>
      </c>
      <c r="D8" s="75">
        <v>0</v>
      </c>
      <c r="E8" s="75">
        <v>0</v>
      </c>
      <c r="F8" s="75">
        <v>3600</v>
      </c>
      <c r="G8" s="75">
        <v>3600</v>
      </c>
      <c r="H8" s="72" t="s">
        <v>69</v>
      </c>
    </row>
    <row r="10" spans="1:8" x14ac:dyDescent="0.2">
      <c r="A10" s="67" t="s">
        <v>73</v>
      </c>
      <c r="B10" s="73" t="s">
        <v>71</v>
      </c>
      <c r="C10" s="73" t="s">
        <v>72</v>
      </c>
      <c r="D10" s="72" t="s">
        <v>76</v>
      </c>
      <c r="F10" s="72" t="s">
        <v>91</v>
      </c>
      <c r="G10" s="72" t="s">
        <v>92</v>
      </c>
    </row>
    <row r="11" spans="1:8" x14ac:dyDescent="0.2">
      <c r="B11" s="70" t="s">
        <v>64</v>
      </c>
      <c r="C11" s="72" t="s">
        <v>74</v>
      </c>
      <c r="D11" s="76">
        <v>1</v>
      </c>
      <c r="F11" s="71"/>
      <c r="G11" s="71"/>
    </row>
    <row r="12" spans="1:8" x14ac:dyDescent="0.2">
      <c r="B12" s="70" t="s">
        <v>65</v>
      </c>
      <c r="C12" s="72" t="s">
        <v>74</v>
      </c>
      <c r="D12" s="76">
        <v>1</v>
      </c>
      <c r="F12" s="71"/>
      <c r="G12" s="71"/>
    </row>
    <row r="13" spans="1:8" x14ac:dyDescent="0.2">
      <c r="B13" s="70" t="s">
        <v>66</v>
      </c>
      <c r="C13" s="72" t="s">
        <v>75</v>
      </c>
      <c r="D13" s="76">
        <v>1</v>
      </c>
      <c r="F13" s="71"/>
      <c r="G13" s="71"/>
    </row>
    <row r="14" spans="1:8" x14ac:dyDescent="0.2">
      <c r="B14" s="70" t="s">
        <v>67</v>
      </c>
      <c r="C14" s="72" t="s">
        <v>74</v>
      </c>
      <c r="D14" s="76">
        <v>1</v>
      </c>
      <c r="F14" s="71"/>
      <c r="G14" s="71"/>
    </row>
    <row r="16" spans="1:8" x14ac:dyDescent="0.2">
      <c r="A16" s="67" t="s">
        <v>77</v>
      </c>
      <c r="B16" s="83" t="s">
        <v>71</v>
      </c>
      <c r="C16" s="83" t="s">
        <v>58</v>
      </c>
      <c r="D16" s="83"/>
      <c r="E16" s="83"/>
      <c r="F16" s="83"/>
      <c r="G16" s="83"/>
    </row>
    <row r="17" spans="1:10" x14ac:dyDescent="0.2">
      <c r="A17" s="69" t="s">
        <v>78</v>
      </c>
      <c r="B17" s="83"/>
      <c r="C17" s="72" t="s">
        <v>59</v>
      </c>
      <c r="D17" s="72" t="s">
        <v>60</v>
      </c>
      <c r="E17" s="72" t="s">
        <v>61</v>
      </c>
      <c r="F17" s="72" t="s">
        <v>62</v>
      </c>
      <c r="G17" s="72" t="s">
        <v>63</v>
      </c>
    </row>
    <row r="18" spans="1:10" x14ac:dyDescent="0.2">
      <c r="B18" s="70" t="s">
        <v>64</v>
      </c>
      <c r="C18" s="71">
        <f>CEILING(C5*$D11/3600/2,1)</f>
        <v>2</v>
      </c>
      <c r="D18" s="71">
        <f t="shared" ref="D18:G18" si="0">CEILING(D5*$D11/3600/2,1)</f>
        <v>1</v>
      </c>
      <c r="E18" s="71">
        <f t="shared" si="0"/>
        <v>0</v>
      </c>
      <c r="F18" s="71">
        <f t="shared" si="0"/>
        <v>0</v>
      </c>
      <c r="G18" s="71">
        <f t="shared" si="0"/>
        <v>0</v>
      </c>
    </row>
    <row r="19" spans="1:10" x14ac:dyDescent="0.2">
      <c r="B19" s="70" t="s">
        <v>65</v>
      </c>
      <c r="C19" s="71">
        <f t="shared" ref="C19:G19" si="1">CEILING(C6*$D12/3600/2,1)</f>
        <v>0</v>
      </c>
      <c r="D19" s="71">
        <f t="shared" si="1"/>
        <v>1</v>
      </c>
      <c r="E19" s="71">
        <f t="shared" si="1"/>
        <v>1</v>
      </c>
      <c r="F19" s="71">
        <f t="shared" si="1"/>
        <v>0</v>
      </c>
      <c r="G19" s="71">
        <f t="shared" si="1"/>
        <v>0</v>
      </c>
    </row>
    <row r="20" spans="1:10" x14ac:dyDescent="0.2">
      <c r="B20" s="70" t="s">
        <v>66</v>
      </c>
      <c r="C20" s="71">
        <f t="shared" ref="C20:G20" si="2">CEILING(C7*$D13/3600/2,1)</f>
        <v>0</v>
      </c>
      <c r="D20" s="71">
        <f t="shared" si="2"/>
        <v>0</v>
      </c>
      <c r="E20" s="71">
        <f t="shared" si="2"/>
        <v>1</v>
      </c>
      <c r="F20" s="71">
        <f t="shared" si="2"/>
        <v>1</v>
      </c>
      <c r="G20" s="71">
        <f t="shared" si="2"/>
        <v>0</v>
      </c>
    </row>
    <row r="21" spans="1:10" x14ac:dyDescent="0.2">
      <c r="B21" s="70" t="s">
        <v>67</v>
      </c>
      <c r="C21" s="71">
        <f t="shared" ref="C21:G21" si="3">CEILING(C8*$D14/3600/2,1)</f>
        <v>0</v>
      </c>
      <c r="D21" s="71">
        <f t="shared" si="3"/>
        <v>0</v>
      </c>
      <c r="E21" s="71">
        <f t="shared" si="3"/>
        <v>0</v>
      </c>
      <c r="F21" s="71">
        <f t="shared" si="3"/>
        <v>1</v>
      </c>
      <c r="G21" s="71">
        <f t="shared" si="3"/>
        <v>1</v>
      </c>
    </row>
    <row r="22" spans="1:10" x14ac:dyDescent="0.2">
      <c r="B22" s="72" t="s">
        <v>89</v>
      </c>
      <c r="C22" s="80">
        <f>SUM(C18:C21)</f>
        <v>2</v>
      </c>
      <c r="D22" s="80">
        <f t="shared" ref="D22:G22" si="4">SUM(D18:D21)</f>
        <v>2</v>
      </c>
      <c r="E22" s="80">
        <f t="shared" si="4"/>
        <v>2</v>
      </c>
      <c r="F22" s="80">
        <f t="shared" si="4"/>
        <v>2</v>
      </c>
      <c r="G22" s="80">
        <f t="shared" si="4"/>
        <v>1</v>
      </c>
    </row>
    <row r="24" spans="1:10" x14ac:dyDescent="0.2">
      <c r="A24" s="67" t="s">
        <v>80</v>
      </c>
      <c r="B24" s="83" t="s">
        <v>79</v>
      </c>
      <c r="C24" s="83" t="s">
        <v>58</v>
      </c>
      <c r="D24" s="83"/>
      <c r="E24" s="83"/>
      <c r="F24" s="83"/>
      <c r="G24" s="83"/>
      <c r="H24" s="72" t="s">
        <v>86</v>
      </c>
      <c r="I24" s="81" t="s">
        <v>85</v>
      </c>
      <c r="J24" s="81" t="s">
        <v>88</v>
      </c>
    </row>
    <row r="25" spans="1:10" x14ac:dyDescent="0.2">
      <c r="B25" s="83"/>
      <c r="C25" s="72" t="s">
        <v>59</v>
      </c>
      <c r="D25" s="72" t="s">
        <v>60</v>
      </c>
      <c r="E25" s="72" t="s">
        <v>61</v>
      </c>
      <c r="F25" s="72" t="s">
        <v>62</v>
      </c>
      <c r="G25" s="72" t="s">
        <v>63</v>
      </c>
      <c r="H25" s="72" t="s">
        <v>87</v>
      </c>
      <c r="I25" s="82"/>
      <c r="J25" s="82"/>
    </row>
    <row r="26" spans="1:10" x14ac:dyDescent="0.2">
      <c r="B26" s="74" t="s">
        <v>81</v>
      </c>
      <c r="C26" s="71">
        <v>1</v>
      </c>
      <c r="D26" s="71">
        <v>1</v>
      </c>
      <c r="E26" s="71">
        <v>1</v>
      </c>
      <c r="F26" s="71">
        <v>1</v>
      </c>
      <c r="G26" s="71">
        <v>0</v>
      </c>
      <c r="H26" s="71">
        <v>8500</v>
      </c>
      <c r="I26" s="78">
        <v>3</v>
      </c>
      <c r="J26" s="71">
        <f>H26*I26</f>
        <v>25500</v>
      </c>
    </row>
    <row r="27" spans="1:10" x14ac:dyDescent="0.2">
      <c r="B27" s="74" t="s">
        <v>82</v>
      </c>
      <c r="C27" s="71">
        <v>1</v>
      </c>
      <c r="D27" s="71">
        <v>1</v>
      </c>
      <c r="E27" s="71">
        <v>0</v>
      </c>
      <c r="F27" s="71">
        <v>0</v>
      </c>
      <c r="G27" s="71">
        <v>0</v>
      </c>
      <c r="H27" s="71">
        <v>4000</v>
      </c>
      <c r="I27" s="78">
        <v>3</v>
      </c>
      <c r="J27" s="71">
        <f t="shared" ref="J27:J29" si="5">H27*I27</f>
        <v>12000</v>
      </c>
    </row>
    <row r="28" spans="1:10" x14ac:dyDescent="0.2">
      <c r="B28" s="74" t="s">
        <v>83</v>
      </c>
      <c r="C28" s="71">
        <v>0</v>
      </c>
      <c r="D28" s="71">
        <v>0</v>
      </c>
      <c r="E28" s="71">
        <v>1</v>
      </c>
      <c r="F28" s="71">
        <v>1</v>
      </c>
      <c r="G28" s="71">
        <v>1</v>
      </c>
      <c r="H28" s="71">
        <v>7000</v>
      </c>
      <c r="I28" s="78">
        <v>3</v>
      </c>
      <c r="J28" s="71">
        <f t="shared" si="5"/>
        <v>21000</v>
      </c>
    </row>
    <row r="29" spans="1:10" x14ac:dyDescent="0.2">
      <c r="B29" s="74" t="s">
        <v>84</v>
      </c>
      <c r="C29" s="71">
        <v>0</v>
      </c>
      <c r="D29" s="71">
        <v>0</v>
      </c>
      <c r="E29" s="71">
        <v>0</v>
      </c>
      <c r="F29" s="71">
        <v>0</v>
      </c>
      <c r="G29" s="71">
        <v>1</v>
      </c>
      <c r="H29" s="71">
        <v>3000</v>
      </c>
      <c r="I29" s="78">
        <v>3</v>
      </c>
      <c r="J29" s="71">
        <f t="shared" si="5"/>
        <v>9000</v>
      </c>
    </row>
    <row r="30" spans="1:10" x14ac:dyDescent="0.2">
      <c r="I30" s="72" t="s">
        <v>89</v>
      </c>
      <c r="J30" s="77">
        <f>SUM(J26:J29)</f>
        <v>67500</v>
      </c>
    </row>
    <row r="32" spans="1:10" x14ac:dyDescent="0.2">
      <c r="B32" s="83" t="s">
        <v>90</v>
      </c>
      <c r="C32" s="83" t="s">
        <v>58</v>
      </c>
      <c r="D32" s="83"/>
      <c r="E32" s="83"/>
      <c r="F32" s="83"/>
      <c r="G32" s="83"/>
    </row>
    <row r="33" spans="2:8" x14ac:dyDescent="0.2">
      <c r="B33" s="83"/>
      <c r="C33" s="72" t="s">
        <v>59</v>
      </c>
      <c r="D33" s="72" t="s">
        <v>60</v>
      </c>
      <c r="E33" s="72" t="s">
        <v>61</v>
      </c>
      <c r="F33" s="72" t="s">
        <v>62</v>
      </c>
      <c r="G33" s="72" t="s">
        <v>63</v>
      </c>
    </row>
    <row r="34" spans="2:8" x14ac:dyDescent="0.2">
      <c r="B34" s="83"/>
      <c r="C34" s="80">
        <f>C26*$I$26+C27*$I$27+C28*$I$28+C29*$I$29</f>
        <v>6</v>
      </c>
      <c r="D34" s="80">
        <f t="shared" ref="D34:G34" si="6">D26*$I$26+D27*$I$27+D28*$I$28+D29*$I$29</f>
        <v>6</v>
      </c>
      <c r="E34" s="80">
        <f t="shared" si="6"/>
        <v>6</v>
      </c>
      <c r="F34" s="80">
        <f t="shared" si="6"/>
        <v>6</v>
      </c>
      <c r="G34" s="80">
        <f t="shared" si="6"/>
        <v>6</v>
      </c>
      <c r="H34" s="79"/>
    </row>
  </sheetData>
  <mergeCells count="11">
    <mergeCell ref="C32:G32"/>
    <mergeCell ref="B32:B34"/>
    <mergeCell ref="B16:B17"/>
    <mergeCell ref="C16:G16"/>
    <mergeCell ref="B24:B25"/>
    <mergeCell ref="C24:G24"/>
    <mergeCell ref="I24:I25"/>
    <mergeCell ref="J24:J25"/>
    <mergeCell ref="B2:B4"/>
    <mergeCell ref="C2:G2"/>
    <mergeCell ref="H2:H4"/>
  </mergeCells>
  <phoneticPr fontId="3"/>
  <pageMargins left="0.78740157480314965" right="0.78740157480314965" top="0.78740157480314965" bottom="0.78740157480314965" header="0.39370078740157483" footer="0.59055118110236227"/>
  <pageSetup paperSize="9" scale="9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人事</vt:lpstr>
      <vt:lpstr>例題</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kurokawa</dc:creator>
  <cp:lastModifiedBy>黒川久幸</cp:lastModifiedBy>
  <cp:lastPrinted>2011-01-18T08:43:32Z</cp:lastPrinted>
  <dcterms:created xsi:type="dcterms:W3CDTF">2010-07-17T03:38:29Z</dcterms:created>
  <dcterms:modified xsi:type="dcterms:W3CDTF">2021-01-11T00:00:18Z</dcterms:modified>
</cp:coreProperties>
</file>