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D:\kurok\Documents\ユーザホーム\lecture\ls\m\"/>
    </mc:Choice>
  </mc:AlternateContent>
  <xr:revisionPtr revIDLastSave="0" documentId="13_ncr:1_{3D2841A6-5159-44C8-91B3-6B30E59396BD}" xr6:coauthVersionLast="45" xr6:coauthVersionMax="45" xr10:uidLastSave="{00000000-0000-0000-0000-000000000000}"/>
  <bookViews>
    <workbookView xWindow="1905" yWindow="165" windowWidth="16830" windowHeight="13890" xr2:uid="{00000000-000D-0000-FFFF-FFFF00000000}"/>
  </bookViews>
  <sheets>
    <sheet name="人事" sheetId="1" r:id="rId1"/>
    <sheet name="例題" sheetId="2" r:id="rId2"/>
  </sheets>
  <externalReferences>
    <externalReference r:id="rId3"/>
  </externalReferences>
  <definedNames>
    <definedName name="BudgetTab">#REF!</definedName>
    <definedName name="C_">[1]エンジニアリング!$G$10</definedName>
    <definedName name="L_">[1]エンジニアリング!$G$9</definedName>
    <definedName name="q0">[1]エンジニアリング!$G$6</definedName>
    <definedName name="R_">[1]エンジニアリング!$G$12</definedName>
    <definedName name="solver_adj" localSheetId="0" hidden="1">人事!$D$7:$D$13</definedName>
    <definedName name="solver_adj" localSheetId="1" hidden="1">例題!$I$26:$I$29</definedName>
    <definedName name="solver_cvg" localSheetId="0" hidden="1">0.001</definedName>
    <definedName name="solver_cvg" localSheetId="1" hidden="1">0.0001</definedName>
    <definedName name="solver_drv" localSheetId="0" hidden="1">1</definedName>
    <definedName name="solver_drv" localSheetId="1" hidden="1">1</definedName>
    <definedName name="solver_est" localSheetId="0" hidden="1">1</definedName>
    <definedName name="solver_est" localSheetId="1" hidden="1">1</definedName>
    <definedName name="solver_itr" localSheetId="0" hidden="1">100</definedName>
    <definedName name="solver_itr" localSheetId="1" hidden="1">100</definedName>
    <definedName name="solver_lhs1" localSheetId="0" hidden="1">人事!$D$7:$D$13</definedName>
    <definedName name="solver_lhs1" localSheetId="1" hidden="1">例題!$I$26:$I$29</definedName>
    <definedName name="solver_lhs2" localSheetId="0" hidden="1">人事!$F$15:$L$15</definedName>
    <definedName name="solver_lhs2" localSheetId="1" hidden="1">例題!$C$22:$G$22</definedName>
    <definedName name="solver_lhs3" localSheetId="0" hidden="1">人事!$D$7:$D$13</definedName>
    <definedName name="solver_lhs3" localSheetId="1" hidden="1">例題!$I$26:$I$29</definedName>
    <definedName name="solver_lin" localSheetId="0" hidden="1">2</definedName>
    <definedName name="solver_lin" localSheetId="1" hidden="1">2</definedName>
    <definedName name="solver_neg" localSheetId="0" hidden="1">2</definedName>
    <definedName name="solver_neg" localSheetId="1" hidden="1">2</definedName>
    <definedName name="solver_num" localSheetId="0" hidden="1">3</definedName>
    <definedName name="solver_num" localSheetId="1" hidden="1">3</definedName>
    <definedName name="solver_nwt" localSheetId="0" hidden="1">1</definedName>
    <definedName name="solver_nwt" localSheetId="1" hidden="1">1</definedName>
    <definedName name="solver_opt" localSheetId="0" hidden="1">人事!$D$20</definedName>
    <definedName name="solver_opt" localSheetId="1" hidden="1">例題!$J$30</definedName>
    <definedName name="solver_pre" localSheetId="0" hidden="1">0.000001</definedName>
    <definedName name="solver_pre" localSheetId="1" hidden="1">0.000001</definedName>
    <definedName name="solver_rel1" localSheetId="0" hidden="1">4</definedName>
    <definedName name="solver_rel1" localSheetId="1" hidden="1">3</definedName>
    <definedName name="solver_rel2" localSheetId="0" hidden="1">3</definedName>
    <definedName name="solver_rel2" localSheetId="1" hidden="1">1</definedName>
    <definedName name="solver_rel3" localSheetId="0" hidden="1">3</definedName>
    <definedName name="solver_rel3" localSheetId="1" hidden="1">4</definedName>
    <definedName name="solver_rhs1" localSheetId="0" hidden="1">整数</definedName>
    <definedName name="solver_rhs1" localSheetId="1" hidden="1">0</definedName>
    <definedName name="solver_rhs2" localSheetId="0" hidden="1">人事!$F$17:$L$17</definedName>
    <definedName name="solver_rhs2" localSheetId="1" hidden="1">例題!$C$34:$G$34</definedName>
    <definedName name="solver_rhs3" localSheetId="0" hidden="1">0</definedName>
    <definedName name="solver_rhs3" localSheetId="1" hidden="1">整数</definedName>
    <definedName name="solver_scl" localSheetId="0" hidden="1">2</definedName>
    <definedName name="solver_scl" localSheetId="1" hidden="1">2</definedName>
    <definedName name="solver_sho" localSheetId="0" hidden="1">2</definedName>
    <definedName name="solver_sho" localSheetId="1" hidden="1">2</definedName>
    <definedName name="solver_tim" localSheetId="0" hidden="1">100</definedName>
    <definedName name="solver_tim" localSheetId="1" hidden="1">100</definedName>
    <definedName name="solver_tol" localSheetId="0" hidden="1">0.05</definedName>
    <definedName name="solver_tol" localSheetId="1" hidden="1">0.05</definedName>
    <definedName name="solver_typ" localSheetId="0" hidden="1">2</definedName>
    <definedName name="solver_typ" localSheetId="1" hidden="1">2</definedName>
    <definedName name="solver_val" localSheetId="0" hidden="1">0</definedName>
    <definedName name="solver_val" localSheetId="1" hidden="1">0</definedName>
    <definedName name="t_">[1]エンジニアリング!$G$8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2" l="1"/>
  <c r="G21" i="2" l="1"/>
  <c r="F21" i="2"/>
  <c r="E21" i="2"/>
  <c r="D21" i="2"/>
  <c r="C21" i="2"/>
  <c r="G20" i="2"/>
  <c r="F20" i="2"/>
  <c r="E20" i="2"/>
  <c r="D20" i="2"/>
  <c r="D22" i="2" s="1"/>
  <c r="C20" i="2"/>
  <c r="G19" i="2"/>
  <c r="F19" i="2"/>
  <c r="E19" i="2"/>
  <c r="D19" i="2"/>
  <c r="C19" i="2"/>
  <c r="G18" i="2"/>
  <c r="G22" i="2" s="1"/>
  <c r="F18" i="2"/>
  <c r="F22" i="2" s="1"/>
  <c r="E18" i="2"/>
  <c r="E22" i="2" s="1"/>
  <c r="D18" i="2"/>
  <c r="G34" i="2"/>
  <c r="F34" i="2"/>
  <c r="E34" i="2"/>
  <c r="D34" i="2"/>
  <c r="C34" i="2"/>
  <c r="J27" i="2"/>
  <c r="J28" i="2"/>
  <c r="J29" i="2"/>
  <c r="J26" i="2"/>
  <c r="L15" i="1"/>
  <c r="K15" i="1"/>
  <c r="J15" i="1"/>
  <c r="I15" i="1"/>
  <c r="H15" i="1"/>
  <c r="G15" i="1"/>
  <c r="F15" i="1"/>
  <c r="D15" i="1"/>
  <c r="D20" i="1" s="1"/>
  <c r="C22" i="2" l="1"/>
  <c r="J30" i="2"/>
</calcChain>
</file>

<file path=xl/sharedStrings.xml><?xml version="1.0" encoding="utf-8"?>
<sst xmlns="http://schemas.openxmlformats.org/spreadsheetml/2006/main" count="133" uniqueCount="99">
  <si>
    <t>例 3: 人件費を最小に抑える従業員の勤務スケジュール</t>
  </si>
  <si>
    <r>
      <t xml:space="preserve">5 </t>
    </r>
    <r>
      <rPr>
        <sz val="10"/>
        <rFont val="ＭＳ Ｐゴシック"/>
        <family val="3"/>
        <charset val="128"/>
      </rPr>
      <t>日間勤務し、</t>
    </r>
    <r>
      <rPr>
        <sz val="10"/>
        <rFont val="Arial"/>
        <family val="2"/>
      </rPr>
      <t xml:space="preserve">2 </t>
    </r>
    <r>
      <rPr>
        <sz val="10"/>
        <rFont val="ＭＳ Ｐゴシック"/>
        <family val="3"/>
        <charset val="128"/>
      </rPr>
      <t>日連休という勤務条件にしたがって、もっとも少ない</t>
    </r>
  </si>
  <si>
    <t>人件費で、しかも曜日別の必要人数を満たす勤務ｼﾌﾄを立てる。</t>
  </si>
  <si>
    <t>ｼﾌﾄ</t>
  </si>
  <si>
    <t>休日</t>
  </si>
  <si>
    <t>従業員</t>
  </si>
  <si>
    <t>日</t>
  </si>
  <si>
    <t>月</t>
  </si>
  <si>
    <t>火</t>
  </si>
  <si>
    <t>水</t>
  </si>
  <si>
    <t>木</t>
  </si>
  <si>
    <t>金</t>
  </si>
  <si>
    <t>土</t>
  </si>
  <si>
    <t>ソルバーで使用するセル</t>
  </si>
  <si>
    <t xml:space="preserve">  A</t>
  </si>
  <si>
    <r>
      <t>日曜日</t>
    </r>
    <r>
      <rPr>
        <sz val="10"/>
        <rFont val="Arial"/>
        <family val="2"/>
      </rPr>
      <t xml:space="preserve"> </t>
    </r>
    <r>
      <rPr>
        <sz val="10"/>
        <rFont val="ＭＳ Ｐゴシック"/>
        <family val="3"/>
        <charset val="128"/>
      </rPr>
      <t>･</t>
    </r>
    <r>
      <rPr>
        <sz val="10"/>
        <rFont val="Arial"/>
        <family val="2"/>
      </rPr>
      <t xml:space="preserve"> </t>
    </r>
    <r>
      <rPr>
        <sz val="10"/>
        <rFont val="ＭＳ Ｐゴシック"/>
        <family val="3"/>
        <charset val="128"/>
      </rPr>
      <t>月曜日</t>
    </r>
  </si>
  <si>
    <t xml:space="preserve">  B</t>
  </si>
  <si>
    <r>
      <t>月曜日</t>
    </r>
    <r>
      <rPr>
        <sz val="10"/>
        <rFont val="Arial"/>
        <family val="2"/>
      </rPr>
      <t xml:space="preserve"> </t>
    </r>
    <r>
      <rPr>
        <sz val="10"/>
        <rFont val="ＭＳ Ｐゴシック"/>
        <family val="3"/>
        <charset val="128"/>
      </rPr>
      <t>･</t>
    </r>
    <r>
      <rPr>
        <sz val="10"/>
        <rFont val="Arial"/>
        <family val="2"/>
      </rPr>
      <t xml:space="preserve"> </t>
    </r>
    <r>
      <rPr>
        <sz val="10"/>
        <rFont val="ＭＳ Ｐゴシック"/>
        <family val="3"/>
        <charset val="128"/>
      </rPr>
      <t>火曜日</t>
    </r>
  </si>
  <si>
    <t xml:space="preserve">   目的セル</t>
  </si>
  <si>
    <t xml:space="preserve">  C</t>
  </si>
  <si>
    <r>
      <t>火曜日</t>
    </r>
    <r>
      <rPr>
        <sz val="10"/>
        <rFont val="Arial"/>
        <family val="2"/>
      </rPr>
      <t xml:space="preserve"> </t>
    </r>
    <r>
      <rPr>
        <sz val="10"/>
        <rFont val="ＭＳ Ｐゴシック"/>
        <family val="3"/>
        <charset val="128"/>
      </rPr>
      <t>･</t>
    </r>
    <r>
      <rPr>
        <sz val="10"/>
        <rFont val="Arial"/>
        <family val="2"/>
      </rPr>
      <t xml:space="preserve"> </t>
    </r>
    <r>
      <rPr>
        <sz val="10"/>
        <rFont val="ＭＳ Ｐゴシック"/>
        <family val="3"/>
        <charset val="128"/>
      </rPr>
      <t>水曜日</t>
    </r>
  </si>
  <si>
    <t xml:space="preserve">  D</t>
  </si>
  <si>
    <r>
      <t>水曜日</t>
    </r>
    <r>
      <rPr>
        <sz val="10"/>
        <rFont val="Arial"/>
        <family val="2"/>
      </rPr>
      <t xml:space="preserve"> </t>
    </r>
    <r>
      <rPr>
        <sz val="10"/>
        <rFont val="ＭＳ Ｐゴシック"/>
        <family val="3"/>
        <charset val="128"/>
      </rPr>
      <t>･</t>
    </r>
    <r>
      <rPr>
        <sz val="10"/>
        <rFont val="Arial"/>
        <family val="2"/>
      </rPr>
      <t xml:space="preserve"> </t>
    </r>
    <r>
      <rPr>
        <sz val="10"/>
        <rFont val="ＭＳ Ｐゴシック"/>
        <family val="3"/>
        <charset val="128"/>
      </rPr>
      <t>木曜日</t>
    </r>
  </si>
  <si>
    <t>変化させるｾﾙ</t>
  </si>
  <si>
    <t xml:space="preserve">  E</t>
  </si>
  <si>
    <r>
      <t>木曜日</t>
    </r>
    <r>
      <rPr>
        <sz val="10"/>
        <rFont val="Arial"/>
        <family val="2"/>
      </rPr>
      <t xml:space="preserve"> </t>
    </r>
    <r>
      <rPr>
        <sz val="10"/>
        <rFont val="ＭＳ Ｐゴシック"/>
        <family val="3"/>
        <charset val="128"/>
      </rPr>
      <t>･</t>
    </r>
    <r>
      <rPr>
        <sz val="10"/>
        <rFont val="Arial"/>
        <family val="2"/>
      </rPr>
      <t xml:space="preserve"> </t>
    </r>
    <r>
      <rPr>
        <sz val="10"/>
        <rFont val="ＭＳ Ｐゴシック"/>
        <family val="3"/>
        <charset val="128"/>
      </rPr>
      <t>金曜日</t>
    </r>
  </si>
  <si>
    <t xml:space="preserve">  F</t>
  </si>
  <si>
    <r>
      <t>金曜日</t>
    </r>
    <r>
      <rPr>
        <sz val="10"/>
        <rFont val="Arial"/>
        <family val="2"/>
      </rPr>
      <t xml:space="preserve"> </t>
    </r>
    <r>
      <rPr>
        <sz val="10"/>
        <rFont val="ＭＳ Ｐゴシック"/>
        <family val="3"/>
        <charset val="128"/>
      </rPr>
      <t>･</t>
    </r>
    <r>
      <rPr>
        <sz val="10"/>
        <rFont val="Arial"/>
        <family val="2"/>
      </rPr>
      <t xml:space="preserve"> </t>
    </r>
    <r>
      <rPr>
        <sz val="10"/>
        <rFont val="ＭＳ Ｐゴシック"/>
        <family val="3"/>
        <charset val="128"/>
      </rPr>
      <t>土曜日</t>
    </r>
  </si>
  <si>
    <t xml:space="preserve">   制約条件</t>
  </si>
  <si>
    <t xml:space="preserve">  G</t>
  </si>
  <si>
    <r>
      <t>土曜日</t>
    </r>
    <r>
      <rPr>
        <sz val="10"/>
        <rFont val="Arial"/>
        <family val="2"/>
      </rPr>
      <t xml:space="preserve"> </t>
    </r>
    <r>
      <rPr>
        <sz val="10"/>
        <rFont val="ＭＳ Ｐゴシック"/>
        <family val="3"/>
        <charset val="128"/>
      </rPr>
      <t>･</t>
    </r>
    <r>
      <rPr>
        <sz val="10"/>
        <rFont val="Arial"/>
        <family val="2"/>
      </rPr>
      <t xml:space="preserve"> </t>
    </r>
    <r>
      <rPr>
        <sz val="10"/>
        <rFont val="ＭＳ Ｐゴシック"/>
        <family val="3"/>
        <charset val="128"/>
      </rPr>
      <t>日曜日</t>
    </r>
  </si>
  <si>
    <t>予定人数合計</t>
  </si>
  <si>
    <t>必要人数合計</t>
  </si>
  <si>
    <t>人件費／週</t>
  </si>
  <si>
    <t>このモデルの目的は、最小コストで必要な労働力を供給できる雇用スケジュールを求</t>
    <phoneticPr fontId="3"/>
  </si>
  <si>
    <t>めることです。この例ではすべての被雇用者の日給額が均一であるため、各曜日の</t>
    <phoneticPr fontId="3"/>
  </si>
  <si>
    <t>出勤者数を最小にすればコストが最小になります。被雇用者はいずれも5日間勤続の</t>
    <phoneticPr fontId="3"/>
  </si>
  <si>
    <t>のち2日間の休日を取るとします。</t>
  </si>
  <si>
    <t>問題設定</t>
  </si>
  <si>
    <t>目的セル</t>
  </si>
  <si>
    <t>D20</t>
  </si>
  <si>
    <t>1週間の雇用に要する総額 (この値を最小にする)</t>
  </si>
  <si>
    <t>変化させるセル</t>
  </si>
  <si>
    <t>D7:D13</t>
  </si>
  <si>
    <t>各シフトに割り振る人数</t>
  </si>
  <si>
    <t>制約条件</t>
  </si>
  <si>
    <t>D7:D13&gt;=0</t>
  </si>
  <si>
    <t>各シフトに割り振る人数は0以上</t>
  </si>
  <si>
    <t>D7:D13=Integer</t>
  </si>
  <si>
    <t>人数値は整数</t>
  </si>
  <si>
    <t>F15:L15&gt;=F17:L17</t>
  </si>
  <si>
    <t>各曜日の出勤予定人数は必要人数以上</t>
  </si>
  <si>
    <t>シフト パターン</t>
  </si>
  <si>
    <t>7-13 行</t>
  </si>
  <si>
    <t>出勤日が1、休日が0</t>
  </si>
  <si>
    <t>この例では、整数制約条件を使うことで解の中の各曜日の出勤者数が非整数になら</t>
    <phoneticPr fontId="3"/>
  </si>
  <si>
    <t>ないようにします。[ｿﾙﾊﾞｰ ｵﾌﾟｼｮﾝ 設定] ダイアログ ボックスの [線形ﾓﾃﾞﾙで計算] を</t>
    <phoneticPr fontId="3"/>
  </si>
  <si>
    <t>オンにしてから [実行] を選択すると、解が飛躍的に高速に求められます。</t>
    <phoneticPr fontId="3"/>
  </si>
  <si>
    <t>時間帯</t>
    <rPh sb="0" eb="3">
      <t>ジカンタイ</t>
    </rPh>
    <phoneticPr fontId="3"/>
  </si>
  <si>
    <t>午前1</t>
    <rPh sb="0" eb="2">
      <t>ゴゼン</t>
    </rPh>
    <phoneticPr fontId="3"/>
  </si>
  <si>
    <t>午前2</t>
    <rPh sb="0" eb="2">
      <t>ゴゼン</t>
    </rPh>
    <phoneticPr fontId="3"/>
  </si>
  <si>
    <t>午後1</t>
    <rPh sb="0" eb="2">
      <t>ゴゴ</t>
    </rPh>
    <phoneticPr fontId="3"/>
  </si>
  <si>
    <t>午後2</t>
    <rPh sb="0" eb="2">
      <t>ゴゴ</t>
    </rPh>
    <phoneticPr fontId="3"/>
  </si>
  <si>
    <t>午後3</t>
    <rPh sb="0" eb="2">
      <t>ゴゴ</t>
    </rPh>
    <phoneticPr fontId="3"/>
  </si>
  <si>
    <t>入荷</t>
    <rPh sb="0" eb="2">
      <t>ニュウカ</t>
    </rPh>
    <phoneticPr fontId="3"/>
  </si>
  <si>
    <t>棚入れ</t>
    <rPh sb="0" eb="1">
      <t>タナ</t>
    </rPh>
    <rPh sb="1" eb="2">
      <t>イ</t>
    </rPh>
    <phoneticPr fontId="3"/>
  </si>
  <si>
    <t>ピッキング</t>
    <phoneticPr fontId="3"/>
  </si>
  <si>
    <t>出荷</t>
    <rPh sb="0" eb="2">
      <t>シュッカ</t>
    </rPh>
    <phoneticPr fontId="3"/>
  </si>
  <si>
    <t>作業量</t>
    <rPh sb="0" eb="3">
      <t>サギョウリョウ</t>
    </rPh>
    <phoneticPr fontId="3"/>
  </si>
  <si>
    <t>個数</t>
    <rPh sb="0" eb="2">
      <t>コスウ</t>
    </rPh>
    <phoneticPr fontId="3"/>
  </si>
  <si>
    <t>行数</t>
    <rPh sb="0" eb="2">
      <t>ギョウスウ</t>
    </rPh>
    <phoneticPr fontId="3"/>
  </si>
  <si>
    <t>作業種別</t>
    <rPh sb="0" eb="2">
      <t>サギョウ</t>
    </rPh>
    <rPh sb="2" eb="4">
      <t>シュベツ</t>
    </rPh>
    <phoneticPr fontId="3"/>
  </si>
  <si>
    <t>単位</t>
    <rPh sb="0" eb="2">
      <t>タンイ</t>
    </rPh>
    <phoneticPr fontId="3"/>
  </si>
  <si>
    <t>標準作業時間</t>
    <rPh sb="0" eb="2">
      <t>ヒョウジュン</t>
    </rPh>
    <rPh sb="2" eb="4">
      <t>サギョウ</t>
    </rPh>
    <rPh sb="4" eb="6">
      <t>ジカン</t>
    </rPh>
    <phoneticPr fontId="3"/>
  </si>
  <si>
    <t>秒/個</t>
    <rPh sb="0" eb="1">
      <t>ビョウ</t>
    </rPh>
    <rPh sb="2" eb="3">
      <t>コ</t>
    </rPh>
    <phoneticPr fontId="3"/>
  </si>
  <si>
    <t>秒/行</t>
    <rPh sb="0" eb="1">
      <t>ビョウ</t>
    </rPh>
    <rPh sb="2" eb="3">
      <t>ギョウ</t>
    </rPh>
    <phoneticPr fontId="3"/>
  </si>
  <si>
    <t>値</t>
    <rPh sb="0" eb="1">
      <t>アタイ</t>
    </rPh>
    <phoneticPr fontId="3"/>
  </si>
  <si>
    <t>必要人数</t>
    <rPh sb="0" eb="2">
      <t>ヒツヨウ</t>
    </rPh>
    <rPh sb="2" eb="4">
      <t>ニンズウ</t>
    </rPh>
    <phoneticPr fontId="3"/>
  </si>
  <si>
    <r>
      <t>[</t>
    </r>
    <r>
      <rPr>
        <sz val="10"/>
        <rFont val="ＭＳ Ｐゴシック"/>
        <family val="3"/>
        <charset val="128"/>
      </rPr>
      <t>人</t>
    </r>
    <r>
      <rPr>
        <sz val="10"/>
        <rFont val="Arial"/>
        <family val="2"/>
      </rPr>
      <t>]</t>
    </r>
    <rPh sb="1" eb="2">
      <t>ニン</t>
    </rPh>
    <phoneticPr fontId="3"/>
  </si>
  <si>
    <t>種別</t>
    <rPh sb="0" eb="2">
      <t>シュベツ</t>
    </rPh>
    <phoneticPr fontId="3"/>
  </si>
  <si>
    <t>勤務パターン</t>
    <rPh sb="0" eb="2">
      <t>キンム</t>
    </rPh>
    <phoneticPr fontId="3"/>
  </si>
  <si>
    <t>A</t>
    <phoneticPr fontId="3"/>
  </si>
  <si>
    <t>B</t>
    <phoneticPr fontId="3"/>
  </si>
  <si>
    <t>C</t>
    <phoneticPr fontId="3"/>
  </si>
  <si>
    <t>D</t>
    <phoneticPr fontId="3"/>
  </si>
  <si>
    <t>採用人数</t>
    <rPh sb="0" eb="2">
      <t>サイヨウ</t>
    </rPh>
    <rPh sb="2" eb="4">
      <t>ニンズウ</t>
    </rPh>
    <phoneticPr fontId="3"/>
  </si>
  <si>
    <t>給与</t>
    <rPh sb="0" eb="2">
      <t>キュウヨ</t>
    </rPh>
    <phoneticPr fontId="3"/>
  </si>
  <si>
    <t>円/日</t>
    <rPh sb="0" eb="1">
      <t>エン</t>
    </rPh>
    <rPh sb="2" eb="3">
      <t>ニチ</t>
    </rPh>
    <phoneticPr fontId="3"/>
  </si>
  <si>
    <t>人件費</t>
    <rPh sb="0" eb="3">
      <t>ジンケンヒ</t>
    </rPh>
    <phoneticPr fontId="3"/>
  </si>
  <si>
    <t>合計</t>
    <rPh sb="0" eb="2">
      <t>ゴウケイ</t>
    </rPh>
    <phoneticPr fontId="3"/>
  </si>
  <si>
    <t>人数</t>
    <rPh sb="0" eb="2">
      <t>ニンズウ</t>
    </rPh>
    <phoneticPr fontId="3"/>
  </si>
  <si>
    <t>平均</t>
    <rPh sb="0" eb="2">
      <t>ヘイキン</t>
    </rPh>
    <phoneticPr fontId="3"/>
  </si>
  <si>
    <t>余裕</t>
    <rPh sb="0" eb="2">
      <t>ヨユウ</t>
    </rPh>
    <phoneticPr fontId="3"/>
  </si>
  <si>
    <r>
      <t>一人当たり日当</t>
    </r>
    <r>
      <rPr>
        <sz val="8"/>
        <rFont val="ＭＳ Ｐゴシック"/>
        <family val="3"/>
        <charset val="128"/>
      </rPr>
      <t>(円/日)</t>
    </r>
    <rPh sb="8" eb="9">
      <t>エン</t>
    </rPh>
    <rPh sb="10" eb="11">
      <t>ニチ</t>
    </rPh>
    <phoneticPr fontId="3"/>
  </si>
  <si>
    <t>8-10</t>
    <phoneticPr fontId="3"/>
  </si>
  <si>
    <t>10-12</t>
    <phoneticPr fontId="3"/>
  </si>
  <si>
    <t>13-15</t>
    <phoneticPr fontId="3"/>
  </si>
  <si>
    <t>15-17</t>
    <phoneticPr fontId="3"/>
  </si>
  <si>
    <t>17-19</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</si>
</sst>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quot;$&quot;#,##0_);\(&quot;$&quot;#,##0\)"/>
    <numFmt numFmtId="177" formatCode="&quot;$&quot;#,##0;[Red]\-&quot;$&quot;#,##0"/>
    <numFmt numFmtId="178" formatCode="&quot;$&quot;#,##0.00_);[Red]\(&quot;$&quot;#,##0.00\)"/>
    <numFmt numFmtId="179" formatCode="0.0_ "/>
  </numFmts>
  <fonts count="10" x14ac:knownFonts="1">
    <font>
      <sz val="10"/>
      <name val="Arial"/>
      <family val="2"/>
    </font>
    <font>
      <sz val="10"/>
      <name val="Arial"/>
      <family val="2"/>
    </font>
    <font>
      <b/>
      <sz val="10"/>
      <name val="ＭＳ Ｐゴシック"/>
      <family val="3"/>
      <charset val="128"/>
    </font>
    <font>
      <sz val="6"/>
      <name val="ＭＳ Ｐゴシック"/>
      <family val="3"/>
      <charset val="128"/>
    </font>
    <font>
      <sz val="10"/>
      <name val="ＭＳ Ｐゴシック"/>
      <family val="3"/>
      <charset val="128"/>
    </font>
    <font>
      <sz val="8"/>
      <name val="Helv"/>
      <family val="2"/>
    </font>
    <font>
      <sz val="8"/>
      <name val="MS Sans Serif"/>
      <family val="2"/>
    </font>
    <font>
      <b/>
      <i/>
      <sz val="10"/>
      <name val="ＭＳ Ｐゴシック"/>
      <family val="3"/>
      <charset val="128"/>
    </font>
    <font>
      <sz val="10"/>
      <name val="MS Sans Serif"/>
      <family val="2"/>
    </font>
    <font>
      <sz val="8"/>
      <name val="ＭＳ Ｐゴシック"/>
      <family val="3"/>
      <charset val="128"/>
    </font>
  </fonts>
  <fills count="8">
    <fill>
      <patternFill patternType="none"/>
    </fill>
    <fill>
      <patternFill patternType="gray125"/>
    </fill>
    <fill>
      <patternFill patternType="gray125">
        <fgColor indexed="13"/>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8" tint="0.59999389629810485"/>
        <bgColor indexed="64"/>
      </patternFill>
    </fill>
  </fills>
  <borders count="26">
    <border>
      <left/>
      <right/>
      <top/>
      <bottom/>
      <diagonal/>
    </border>
    <border>
      <left style="thick">
        <color indexed="32"/>
      </left>
      <right/>
      <top style="thick">
        <color indexed="32"/>
      </top>
      <bottom/>
      <diagonal/>
    </border>
    <border>
      <left/>
      <right/>
      <top style="thick">
        <color indexed="18"/>
      </top>
      <bottom/>
      <diagonal/>
    </border>
    <border>
      <left/>
      <right style="thick">
        <color indexed="18"/>
      </right>
      <top style="thick">
        <color indexed="18"/>
      </top>
      <bottom/>
      <diagonal/>
    </border>
    <border>
      <left style="thick">
        <color indexed="32"/>
      </left>
      <right/>
      <top/>
      <bottom style="thick">
        <color indexed="32"/>
      </bottom>
      <diagonal/>
    </border>
    <border>
      <left/>
      <right/>
      <top/>
      <bottom style="thick">
        <color indexed="18"/>
      </bottom>
      <diagonal/>
    </border>
    <border>
      <left/>
      <right style="thick">
        <color indexed="18"/>
      </right>
      <top/>
      <bottom style="thick">
        <color indexed="18"/>
      </bottom>
      <diagonal/>
    </border>
    <border>
      <left style="thick">
        <color indexed="18"/>
      </left>
      <right/>
      <top style="thick">
        <color indexed="18"/>
      </top>
      <bottom/>
      <diagonal/>
    </border>
    <border>
      <left style="thick">
        <color indexed="18"/>
      </left>
      <right/>
      <top/>
      <bottom/>
      <diagonal/>
    </border>
    <border>
      <left style="thick">
        <color indexed="17"/>
      </left>
      <right style="thick">
        <color indexed="17"/>
      </right>
      <top style="thick">
        <color indexed="17"/>
      </top>
      <bottom/>
      <diagonal/>
    </border>
    <border>
      <left/>
      <right style="thick">
        <color indexed="18"/>
      </right>
      <top/>
      <bottom/>
      <diagonal/>
    </border>
    <border>
      <left style="thick">
        <color indexed="17"/>
      </left>
      <right style="thick">
        <color indexed="17"/>
      </right>
      <top/>
      <bottom/>
      <diagonal/>
    </border>
    <border>
      <left style="thick">
        <color indexed="21"/>
      </left>
      <right style="thick">
        <color indexed="21"/>
      </right>
      <top style="thick">
        <color indexed="21"/>
      </top>
      <bottom style="thick">
        <color indexed="21"/>
      </bottom>
      <diagonal/>
    </border>
    <border>
      <left style="thick">
        <color indexed="17"/>
      </left>
      <right style="thick">
        <color indexed="17"/>
      </right>
      <top style="thick">
        <color indexed="17"/>
      </top>
      <bottom style="thick">
        <color indexed="17"/>
      </bottom>
      <diagonal/>
    </border>
    <border>
      <left style="thick">
        <color indexed="16"/>
      </left>
      <right style="thick">
        <color indexed="16"/>
      </right>
      <top style="thick">
        <color indexed="16"/>
      </top>
      <bottom style="thick">
        <color indexed="16"/>
      </bottom>
      <diagonal/>
    </border>
    <border>
      <left style="thick">
        <color indexed="18"/>
      </left>
      <right/>
      <top/>
      <bottom style="thick">
        <color indexed="18"/>
      </bottom>
      <diagonal/>
    </border>
    <border>
      <left style="thick">
        <color indexed="17"/>
      </left>
      <right style="thick">
        <color indexed="17"/>
      </right>
      <top/>
      <bottom style="thick">
        <color indexed="17"/>
      </bottom>
      <diagonal/>
    </border>
    <border>
      <left style="thick">
        <color indexed="16"/>
      </left>
      <right/>
      <top style="thick">
        <color indexed="16"/>
      </top>
      <bottom style="thick">
        <color indexed="16"/>
      </bottom>
      <diagonal/>
    </border>
    <border>
      <left/>
      <right/>
      <top style="thick">
        <color indexed="16"/>
      </top>
      <bottom style="thick">
        <color indexed="16"/>
      </bottom>
      <diagonal/>
    </border>
    <border>
      <left/>
      <right style="thick">
        <color indexed="16"/>
      </right>
      <top style="thick">
        <color indexed="16"/>
      </top>
      <bottom style="thick">
        <color indexed="16"/>
      </bottom>
      <diagonal/>
    </border>
    <border>
      <left style="thick">
        <color indexed="18"/>
      </left>
      <right/>
      <top/>
      <bottom style="thin">
        <color indexed="8"/>
      </bottom>
      <diagonal/>
    </border>
    <border>
      <left/>
      <right/>
      <top/>
      <bottom style="thin">
        <color indexed="8"/>
      </bottom>
      <diagonal/>
    </border>
    <border>
      <left/>
      <right style="thick">
        <color indexed="1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0" fontId="5" fillId="0" borderId="0">
      <alignment horizontal="left"/>
    </xf>
    <xf numFmtId="0" fontId="6" fillId="0" borderId="0"/>
    <xf numFmtId="0" fontId="5" fillId="0" borderId="0">
      <alignment horizontal="left"/>
    </xf>
    <xf numFmtId="0" fontId="5" fillId="0" borderId="0">
      <alignment horizontal="left"/>
    </xf>
    <xf numFmtId="38" fontId="1" fillId="0" borderId="0" applyFont="0" applyFill="0" applyBorder="0" applyAlignment="0" applyProtection="0"/>
    <xf numFmtId="4" fontId="5" fillId="0" borderId="0" applyFont="0" applyFill="0" applyBorder="0" applyAlignment="0" applyProtection="0"/>
    <xf numFmtId="177" fontId="1" fillId="0" borderId="0" applyFont="0" applyFill="0" applyBorder="0" applyAlignment="0" applyProtection="0"/>
    <xf numFmtId="178" fontId="8" fillId="0" borderId="0" applyFont="0" applyFill="0" applyBorder="0" applyAlignment="0" applyProtection="0"/>
  </cellStyleXfs>
  <cellXfs count="85">
    <xf numFmtId="0" fontId="0" fillId="0" borderId="0" xfId="0"/>
    <xf numFmtId="0" fontId="2" fillId="0" borderId="0" xfId="0" applyFont="1"/>
    <xf numFmtId="0" fontId="4" fillId="0" borderId="0" xfId="0" applyFont="1" applyAlignment="1"/>
    <xf numFmtId="0" fontId="4" fillId="0" borderId="0" xfId="0" applyFont="1"/>
    <xf numFmtId="0" fontId="1" fillId="2" borderId="1" xfId="1" applyFont="1" applyFill="1" applyBorder="1" applyAlignment="1"/>
    <xf numFmtId="0" fontId="4" fillId="2" borderId="2" xfId="0" applyFont="1" applyFill="1" applyBorder="1" applyAlignment="1"/>
    <xf numFmtId="0" fontId="4" fillId="2" borderId="3" xfId="0" applyFont="1" applyFill="1" applyBorder="1" applyAlignment="1"/>
    <xf numFmtId="0" fontId="4" fillId="2" borderId="4" xfId="1" applyFont="1" applyFill="1" applyBorder="1" applyAlignment="1"/>
    <xf numFmtId="0" fontId="4" fillId="2" borderId="5" xfId="0" applyFont="1" applyFill="1" applyBorder="1" applyAlignment="1"/>
    <xf numFmtId="0" fontId="4" fillId="2" borderId="6" xfId="0" applyFont="1" applyFill="1" applyBorder="1" applyAlignment="1"/>
    <xf numFmtId="40" fontId="2" fillId="0" borderId="7" xfId="0" applyNumberFormat="1" applyFont="1" applyFill="1" applyBorder="1" applyAlignment="1">
      <alignment horizontal="center"/>
    </xf>
    <xf numFmtId="40" fontId="2" fillId="0" borderId="2" xfId="0" applyNumberFormat="1" applyFont="1" applyFill="1" applyBorder="1" applyAlignment="1">
      <alignment horizontal="left"/>
    </xf>
    <xf numFmtId="0" fontId="2" fillId="0" borderId="2" xfId="0" applyFont="1" applyFill="1" applyBorder="1" applyAlignment="1"/>
    <xf numFmtId="40" fontId="2" fillId="0" borderId="2" xfId="0" applyNumberFormat="1" applyFont="1" applyFill="1" applyBorder="1" applyAlignment="1">
      <alignment horizontal="center"/>
    </xf>
    <xf numFmtId="40" fontId="2" fillId="0" borderId="3" xfId="0" applyNumberFormat="1" applyFont="1" applyFill="1" applyBorder="1" applyAlignment="1">
      <alignment horizontal="center"/>
    </xf>
    <xf numFmtId="49" fontId="2" fillId="0" borderId="7" xfId="2" applyNumberFormat="1" applyFont="1" applyFill="1" applyBorder="1" applyAlignment="1">
      <alignment vertical="top"/>
    </xf>
    <xf numFmtId="49" fontId="4" fillId="0" borderId="2" xfId="3" applyNumberFormat="1" applyFont="1" applyFill="1" applyBorder="1" applyAlignment="1">
      <alignment vertical="top"/>
    </xf>
    <xf numFmtId="49" fontId="4" fillId="0" borderId="3" xfId="2" applyNumberFormat="1" applyFont="1" applyFill="1" applyBorder="1" applyAlignment="1">
      <alignment vertical="top"/>
    </xf>
    <xf numFmtId="0" fontId="2" fillId="0" borderId="8" xfId="0" applyNumberFormat="1" applyFont="1" applyFill="1" applyBorder="1" applyAlignment="1">
      <alignment horizontal="left"/>
    </xf>
    <xf numFmtId="40" fontId="4" fillId="0" borderId="0" xfId="0" applyNumberFormat="1" applyFont="1" applyFill="1" applyBorder="1" applyAlignment="1">
      <alignment horizontal="left"/>
    </xf>
    <xf numFmtId="0" fontId="1" fillId="0" borderId="0" xfId="0" applyFont="1" applyFill="1" applyBorder="1" applyAlignment="1"/>
    <xf numFmtId="1" fontId="1" fillId="0" borderId="9" xfId="0" applyNumberFormat="1" applyFont="1" applyFill="1" applyBorder="1" applyAlignment="1">
      <alignment horizontal="center"/>
    </xf>
    <xf numFmtId="1" fontId="1" fillId="0" borderId="0" xfId="0" applyNumberFormat="1" applyFont="1" applyFill="1" applyBorder="1" applyAlignment="1"/>
    <xf numFmtId="1" fontId="1" fillId="0" borderId="0" xfId="0" applyNumberFormat="1" applyFont="1" applyFill="1" applyBorder="1" applyAlignment="1">
      <alignment horizontal="center"/>
    </xf>
    <xf numFmtId="1" fontId="1" fillId="0" borderId="10" xfId="0" applyNumberFormat="1" applyFont="1" applyFill="1" applyBorder="1" applyAlignment="1">
      <alignment horizontal="center"/>
    </xf>
    <xf numFmtId="49" fontId="4" fillId="0" borderId="8" xfId="3" applyNumberFormat="1" applyFont="1" applyFill="1" applyBorder="1" applyAlignment="1">
      <alignment vertical="top"/>
    </xf>
    <xf numFmtId="49" fontId="4" fillId="0" borderId="0" xfId="0" applyNumberFormat="1" applyFont="1" applyAlignment="1">
      <alignment vertical="top"/>
    </xf>
    <xf numFmtId="49" fontId="4" fillId="0" borderId="10" xfId="3" applyNumberFormat="1" applyFont="1" applyFill="1" applyBorder="1" applyAlignment="1">
      <alignment vertical="top"/>
    </xf>
    <xf numFmtId="1" fontId="1" fillId="0" borderId="11" xfId="0" applyNumberFormat="1" applyFont="1" applyFill="1" applyBorder="1" applyAlignment="1">
      <alignment horizontal="center"/>
    </xf>
    <xf numFmtId="176" fontId="2" fillId="0" borderId="12" xfId="4" applyNumberFormat="1" applyFont="1" applyFill="1" applyBorder="1" applyAlignment="1">
      <alignment horizontal="center"/>
    </xf>
    <xf numFmtId="49" fontId="4" fillId="0" borderId="0" xfId="3" applyNumberFormat="1" applyFont="1" applyAlignment="1">
      <alignment vertical="top"/>
    </xf>
    <xf numFmtId="38" fontId="4" fillId="0" borderId="13" xfId="1" applyNumberFormat="1" applyFont="1" applyFill="1" applyBorder="1" applyAlignment="1"/>
    <xf numFmtId="0" fontId="4" fillId="0" borderId="14" xfId="0" applyFont="1" applyBorder="1"/>
    <xf numFmtId="0" fontId="2" fillId="0" borderId="15" xfId="0" applyNumberFormat="1" applyFont="1" applyFill="1" applyBorder="1" applyAlignment="1">
      <alignment horizontal="left"/>
    </xf>
    <xf numFmtId="40" fontId="4" fillId="0" borderId="5" xfId="0" applyNumberFormat="1" applyFont="1" applyFill="1" applyBorder="1" applyAlignment="1">
      <alignment horizontal="left"/>
    </xf>
    <xf numFmtId="0" fontId="1" fillId="0" borderId="5" xfId="0" applyFont="1" applyFill="1" applyBorder="1" applyAlignment="1"/>
    <xf numFmtId="1" fontId="1" fillId="0" borderId="16" xfId="0" applyNumberFormat="1" applyFont="1" applyFill="1" applyBorder="1" applyAlignment="1">
      <alignment horizontal="center"/>
    </xf>
    <xf numFmtId="1" fontId="1" fillId="0" borderId="5" xfId="0" applyNumberFormat="1" applyFont="1" applyFill="1" applyBorder="1" applyAlignment="1"/>
    <xf numFmtId="1" fontId="1" fillId="0" borderId="5" xfId="0" applyNumberFormat="1" applyFont="1" applyFill="1" applyBorder="1" applyAlignment="1">
      <alignment horizontal="center"/>
    </xf>
    <xf numFmtId="1" fontId="1" fillId="0" borderId="6" xfId="0" applyNumberFormat="1" applyFont="1" applyFill="1" applyBorder="1" applyAlignment="1">
      <alignment horizontal="center"/>
    </xf>
    <xf numFmtId="49" fontId="4" fillId="0" borderId="15" xfId="2" applyNumberFormat="1" applyFont="1" applyFill="1" applyBorder="1" applyAlignment="1">
      <alignment vertical="top"/>
    </xf>
    <xf numFmtId="49" fontId="4" fillId="0" borderId="5" xfId="3" applyNumberFormat="1" applyFont="1" applyFill="1" applyBorder="1" applyAlignment="1">
      <alignment vertical="top"/>
    </xf>
    <xf numFmtId="49" fontId="4" fillId="0" borderId="6" xfId="2" applyNumberFormat="1" applyFont="1" applyFill="1" applyBorder="1" applyAlignment="1">
      <alignment vertical="top"/>
    </xf>
    <xf numFmtId="1" fontId="4" fillId="0" borderId="0" xfId="0" applyNumberFormat="1" applyFont="1" applyAlignment="1"/>
    <xf numFmtId="40" fontId="2" fillId="0" borderId="0" xfId="0" applyNumberFormat="1" applyFont="1" applyAlignment="1">
      <alignment horizontal="right"/>
    </xf>
    <xf numFmtId="1" fontId="4" fillId="0" borderId="0" xfId="0" applyNumberFormat="1" applyFont="1" applyAlignment="1">
      <alignment horizontal="center"/>
    </xf>
    <xf numFmtId="1" fontId="4" fillId="0" borderId="17" xfId="0" applyNumberFormat="1" applyFont="1" applyFill="1" applyBorder="1" applyAlignment="1">
      <alignment horizontal="center"/>
    </xf>
    <xf numFmtId="1" fontId="4" fillId="0" borderId="18" xfId="0" applyNumberFormat="1" applyFont="1" applyFill="1" applyBorder="1" applyAlignment="1">
      <alignment horizontal="center"/>
    </xf>
    <xf numFmtId="1" fontId="4" fillId="0" borderId="19" xfId="0" applyNumberFormat="1" applyFont="1" applyFill="1" applyBorder="1" applyAlignment="1">
      <alignment horizontal="center"/>
    </xf>
    <xf numFmtId="0" fontId="7" fillId="0" borderId="0" xfId="0" applyFont="1" applyAlignment="1">
      <alignment horizontal="right"/>
    </xf>
    <xf numFmtId="40" fontId="4" fillId="0" borderId="0" xfId="0" applyNumberFormat="1" applyFont="1" applyAlignment="1">
      <alignment horizontal="left"/>
    </xf>
    <xf numFmtId="6" fontId="1" fillId="0" borderId="0" xfId="0" applyNumberFormat="1" applyFont="1" applyAlignment="1">
      <alignment horizontal="center"/>
    </xf>
    <xf numFmtId="6" fontId="2" fillId="0" borderId="12" xfId="0" applyNumberFormat="1" applyFont="1" applyFill="1" applyBorder="1" applyAlignment="1"/>
    <xf numFmtId="1" fontId="4" fillId="0" borderId="0" xfId="0" applyNumberFormat="1" applyFont="1" applyAlignment="1">
      <alignment horizontal="left"/>
    </xf>
    <xf numFmtId="0" fontId="4" fillId="2" borderId="7" xfId="3" applyFont="1" applyFill="1" applyBorder="1">
      <alignment horizontal="left"/>
    </xf>
    <xf numFmtId="0" fontId="4" fillId="2" borderId="2" xfId="3" applyFont="1" applyFill="1" applyBorder="1">
      <alignment horizontal="left"/>
    </xf>
    <xf numFmtId="0" fontId="4" fillId="2" borderId="3" xfId="3" applyFont="1" applyFill="1" applyBorder="1">
      <alignment horizontal="left"/>
    </xf>
    <xf numFmtId="0" fontId="4" fillId="2" borderId="8" xfId="3" applyFont="1" applyFill="1" applyBorder="1">
      <alignment horizontal="left"/>
    </xf>
    <xf numFmtId="0" fontId="4" fillId="2" borderId="0" xfId="3" applyFont="1" applyFill="1" applyBorder="1">
      <alignment horizontal="left"/>
    </xf>
    <xf numFmtId="0" fontId="4" fillId="2" borderId="10" xfId="3" applyFont="1" applyFill="1" applyBorder="1">
      <alignment horizontal="left"/>
    </xf>
    <xf numFmtId="0" fontId="2" fillId="2" borderId="20" xfId="3" applyFont="1" applyFill="1" applyBorder="1">
      <alignment horizontal="left"/>
    </xf>
    <xf numFmtId="0" fontId="4" fillId="2" borderId="21" xfId="3" applyFont="1" applyFill="1" applyBorder="1">
      <alignment horizontal="left"/>
    </xf>
    <xf numFmtId="0" fontId="4" fillId="2" borderId="22" xfId="3" applyFont="1" applyFill="1" applyBorder="1">
      <alignment horizontal="left"/>
    </xf>
    <xf numFmtId="0" fontId="4" fillId="0" borderId="0" xfId="3" applyFont="1">
      <alignment horizontal="left"/>
    </xf>
    <xf numFmtId="0" fontId="4" fillId="2" borderId="15" xfId="3" applyFont="1" applyFill="1" applyBorder="1">
      <alignment horizontal="left"/>
    </xf>
    <xf numFmtId="49" fontId="4" fillId="2" borderId="5" xfId="3" applyNumberFormat="1" applyFont="1" applyFill="1" applyBorder="1">
      <alignment horizontal="left"/>
    </xf>
    <xf numFmtId="49" fontId="4" fillId="2" borderId="6" xfId="3" applyNumberFormat="1" applyFont="1" applyFill="1" applyBorder="1">
      <alignment horizontal="left"/>
    </xf>
    <xf numFmtId="0" fontId="4"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4" fillId="0" borderId="23" xfId="0" applyFont="1" applyBorder="1" applyAlignment="1">
      <alignment vertical="center"/>
    </xf>
    <xf numFmtId="0" fontId="0" fillId="0" borderId="23" xfId="0" applyBorder="1" applyAlignment="1">
      <alignmen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23" xfId="0" applyBorder="1" applyAlignment="1">
      <alignment horizontal="center" vertical="center"/>
    </xf>
    <xf numFmtId="0" fontId="0" fillId="3" borderId="23" xfId="0" applyFill="1" applyBorder="1" applyAlignment="1">
      <alignment vertical="center"/>
    </xf>
    <xf numFmtId="179" fontId="0" fillId="4" borderId="23" xfId="0" applyNumberFormat="1" applyFill="1" applyBorder="1" applyAlignment="1">
      <alignment vertical="center"/>
    </xf>
    <xf numFmtId="0" fontId="0" fillId="5" borderId="23" xfId="0" applyFill="1" applyBorder="1" applyAlignment="1">
      <alignment vertical="center"/>
    </xf>
    <xf numFmtId="0" fontId="0" fillId="6" borderId="23" xfId="0" applyFill="1" applyBorder="1" applyAlignment="1">
      <alignment vertical="center"/>
    </xf>
    <xf numFmtId="0" fontId="0" fillId="0" borderId="0" xfId="0" applyBorder="1" applyAlignment="1">
      <alignment vertical="center"/>
    </xf>
    <xf numFmtId="0" fontId="0" fillId="7" borderId="23" xfId="0" applyFill="1" applyBorder="1" applyAlignment="1">
      <alignmen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3" xfId="0" applyFont="1" applyBorder="1" applyAlignment="1">
      <alignment horizontal="center" vertical="center"/>
    </xf>
    <xf numFmtId="49" fontId="0" fillId="0" borderId="23" xfId="0" applyNumberFormat="1" applyBorder="1" applyAlignment="1">
      <alignment horizontal="center" vertical="center"/>
    </xf>
  </cellXfs>
  <cellStyles count="9">
    <cellStyle name="Comma [0]" xfId="5" xr:uid="{00000000-0005-0000-0000-000000000000}"/>
    <cellStyle name="Comma_SOLVER1" xfId="6" xr:uid="{00000000-0005-0000-0000-000001000000}"/>
    <cellStyle name="Currency [0]" xfId="7" xr:uid="{00000000-0005-0000-0000-000002000000}"/>
    <cellStyle name="Currency_Solver Example" xfId="8" xr:uid="{00000000-0005-0000-0000-000003000000}"/>
    <cellStyle name="Normal_Solver Example" xfId="2" xr:uid="{00000000-0005-0000-0000-000004000000}"/>
    <cellStyle name="Normal_SOLVER1" xfId="3" xr:uid="{00000000-0005-0000-0000-000005000000}"/>
    <cellStyle name="Normal_SOLVER2" xfId="4" xr:uid="{00000000-0005-0000-0000-000006000000}"/>
    <cellStyle name="Normal_SOLVER4" xfId="1" xr:uid="{00000000-0005-0000-0000-000007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OLVSA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生産管理"/>
      <sheetName val="物流"/>
      <sheetName val="人事"/>
      <sheetName val="財務"/>
      <sheetName val="投資"/>
      <sheetName val="エンジニアリング"/>
    </sheetNames>
    <sheetDataSet>
      <sheetData sheetId="0"/>
      <sheetData sheetId="1"/>
      <sheetData sheetId="2"/>
      <sheetData sheetId="3"/>
      <sheetData sheetId="4"/>
      <sheetData sheetId="5"/>
      <sheetData sheetId="6">
        <row r="6">
          <cell r="G6">
            <v>9</v>
          </cell>
        </row>
        <row r="8">
          <cell r="G8">
            <v>0.05</v>
          </cell>
        </row>
        <row r="9">
          <cell r="G9">
            <v>8</v>
          </cell>
        </row>
        <row r="10">
          <cell r="G10">
            <v>1E-4</v>
          </cell>
        </row>
        <row r="12">
          <cell r="G12">
            <v>300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4"/>
  <sheetViews>
    <sheetView showGridLines="0" tabSelected="1" zoomScaleNormal="100" workbookViewId="0"/>
  </sheetViews>
  <sheetFormatPr defaultColWidth="8.85546875" defaultRowHeight="12" x14ac:dyDescent="0.15"/>
  <cols>
    <col min="1" max="1" width="7.28515625" style="3" customWidth="1"/>
    <col min="2" max="2" width="8.85546875" style="3" customWidth="1"/>
    <col min="3" max="3" width="7.85546875" style="3" customWidth="1"/>
    <col min="4" max="4" width="12.28515625" style="3" bestFit="1" customWidth="1"/>
    <col min="5" max="5" width="2.7109375" style="3" customWidth="1"/>
    <col min="6" max="6" width="5.140625" style="3" customWidth="1"/>
    <col min="7" max="7" width="5.42578125" style="3" customWidth="1"/>
    <col min="8" max="8" width="5.140625" style="3" customWidth="1"/>
    <col min="9" max="9" width="5.7109375" style="3" customWidth="1"/>
    <col min="10" max="10" width="5.140625" style="3" customWidth="1"/>
    <col min="11" max="11" width="4" style="3" customWidth="1"/>
    <col min="12" max="12" width="5.140625" style="3" customWidth="1"/>
    <col min="13" max="13" width="3.28515625" style="3" customWidth="1"/>
    <col min="14" max="14" width="3" style="3" customWidth="1"/>
    <col min="15" max="15" width="7.7109375" style="3" customWidth="1"/>
    <col min="16" max="16" width="7.85546875" style="3" customWidth="1"/>
    <col min="17" max="17" width="5.85546875" style="3" customWidth="1"/>
    <col min="18" max="16384" width="8.85546875" style="3"/>
  </cols>
  <sheetData>
    <row r="1" spans="1:17" ht="14.25" customHeight="1" thickBot="1" x14ac:dyDescent="0.2">
      <c r="A1" s="1" t="s">
        <v>0</v>
      </c>
      <c r="B1" s="2"/>
      <c r="C1" s="2"/>
      <c r="D1" s="2"/>
      <c r="E1" s="2"/>
      <c r="F1" s="2"/>
      <c r="G1" s="2"/>
      <c r="H1" s="2"/>
      <c r="I1" s="2"/>
      <c r="J1" s="2"/>
      <c r="K1" s="2"/>
      <c r="L1" s="2"/>
    </row>
    <row r="2" spans="1:17" ht="13.5" thickTop="1" x14ac:dyDescent="0.2">
      <c r="A2" s="4" t="s">
        <v>1</v>
      </c>
      <c r="B2" s="5"/>
      <c r="C2" s="5"/>
      <c r="D2" s="5"/>
      <c r="E2" s="5"/>
      <c r="F2" s="5"/>
      <c r="G2" s="5"/>
      <c r="H2" s="5"/>
      <c r="I2" s="5"/>
      <c r="J2" s="5"/>
      <c r="K2" s="5"/>
      <c r="L2" s="6"/>
    </row>
    <row r="3" spans="1:17" ht="12.75" thickBot="1" x14ac:dyDescent="0.2">
      <c r="A3" s="7" t="s">
        <v>2</v>
      </c>
      <c r="B3" s="8"/>
      <c r="C3" s="8"/>
      <c r="D3" s="8"/>
      <c r="E3" s="8"/>
      <c r="F3" s="8"/>
      <c r="G3" s="8"/>
      <c r="H3" s="8"/>
      <c r="I3" s="8"/>
      <c r="J3" s="8"/>
      <c r="K3" s="8"/>
      <c r="L3" s="9"/>
    </row>
    <row r="4" spans="1:17" ht="5.25" customHeight="1" thickTop="1" x14ac:dyDescent="0.15">
      <c r="A4" s="2"/>
      <c r="B4" s="2"/>
      <c r="C4" s="2"/>
      <c r="D4" s="2"/>
      <c r="E4" s="2"/>
      <c r="F4" s="2"/>
      <c r="G4" s="2"/>
      <c r="H4" s="2"/>
      <c r="I4" s="2"/>
      <c r="J4" s="2"/>
      <c r="K4" s="2"/>
      <c r="L4" s="2"/>
    </row>
    <row r="5" spans="1:17" ht="5.25" customHeight="1" thickBot="1" x14ac:dyDescent="0.2"/>
    <row r="6" spans="1:17" ht="13.5" thickTop="1" thickBot="1" x14ac:dyDescent="0.2">
      <c r="A6" s="10" t="s">
        <v>3</v>
      </c>
      <c r="B6" s="11" t="s">
        <v>4</v>
      </c>
      <c r="C6" s="12"/>
      <c r="D6" s="13" t="s">
        <v>5</v>
      </c>
      <c r="E6" s="12"/>
      <c r="F6" s="13" t="s">
        <v>6</v>
      </c>
      <c r="G6" s="13" t="s">
        <v>7</v>
      </c>
      <c r="H6" s="13" t="s">
        <v>8</v>
      </c>
      <c r="I6" s="13" t="s">
        <v>9</v>
      </c>
      <c r="J6" s="13" t="s">
        <v>10</v>
      </c>
      <c r="K6" s="13" t="s">
        <v>11</v>
      </c>
      <c r="L6" s="14" t="s">
        <v>12</v>
      </c>
      <c r="N6" s="15" t="s">
        <v>13</v>
      </c>
      <c r="O6" s="16"/>
      <c r="P6" s="16"/>
      <c r="Q6" s="17"/>
    </row>
    <row r="7" spans="1:17" ht="14.25" thickTop="1" thickBot="1" x14ac:dyDescent="0.25">
      <c r="A7" s="18" t="s">
        <v>14</v>
      </c>
      <c r="B7" s="19" t="s">
        <v>15</v>
      </c>
      <c r="C7" s="20"/>
      <c r="D7" s="21">
        <v>4</v>
      </c>
      <c r="E7" s="22"/>
      <c r="F7" s="23">
        <v>0</v>
      </c>
      <c r="G7" s="23">
        <v>0</v>
      </c>
      <c r="H7" s="23">
        <v>1</v>
      </c>
      <c r="I7" s="23">
        <v>1</v>
      </c>
      <c r="J7" s="23">
        <v>1</v>
      </c>
      <c r="K7" s="23">
        <v>1</v>
      </c>
      <c r="L7" s="24">
        <v>1</v>
      </c>
      <c r="N7" s="25"/>
      <c r="O7" s="26"/>
      <c r="P7" s="26"/>
      <c r="Q7" s="27"/>
    </row>
    <row r="8" spans="1:17" ht="14.25" thickTop="1" thickBot="1" x14ac:dyDescent="0.25">
      <c r="A8" s="18" t="s">
        <v>16</v>
      </c>
      <c r="B8" s="19" t="s">
        <v>17</v>
      </c>
      <c r="C8" s="20"/>
      <c r="D8" s="28">
        <v>4</v>
      </c>
      <c r="E8" s="22"/>
      <c r="F8" s="23">
        <v>1</v>
      </c>
      <c r="G8" s="23">
        <v>0</v>
      </c>
      <c r="H8" s="23">
        <v>0</v>
      </c>
      <c r="I8" s="23">
        <v>1</v>
      </c>
      <c r="J8" s="23">
        <v>1</v>
      </c>
      <c r="K8" s="23">
        <v>1</v>
      </c>
      <c r="L8" s="24">
        <v>1</v>
      </c>
      <c r="N8" s="25"/>
      <c r="O8" s="29"/>
      <c r="P8" s="30" t="s">
        <v>18</v>
      </c>
      <c r="Q8" s="27"/>
    </row>
    <row r="9" spans="1:17" ht="14.25" thickTop="1" thickBot="1" x14ac:dyDescent="0.25">
      <c r="A9" s="18" t="s">
        <v>19</v>
      </c>
      <c r="B9" s="19" t="s">
        <v>20</v>
      </c>
      <c r="C9" s="20"/>
      <c r="D9" s="28">
        <v>4</v>
      </c>
      <c r="E9" s="22"/>
      <c r="F9" s="23">
        <v>1</v>
      </c>
      <c r="G9" s="23">
        <v>1</v>
      </c>
      <c r="H9" s="23">
        <v>0</v>
      </c>
      <c r="I9" s="23">
        <v>0</v>
      </c>
      <c r="J9" s="23">
        <v>1</v>
      </c>
      <c r="K9" s="23">
        <v>1</v>
      </c>
      <c r="L9" s="24">
        <v>1</v>
      </c>
      <c r="N9" s="25"/>
      <c r="O9" s="30"/>
      <c r="P9" s="30"/>
      <c r="Q9" s="27"/>
    </row>
    <row r="10" spans="1:17" ht="14.25" thickTop="1" thickBot="1" x14ac:dyDescent="0.25">
      <c r="A10" s="18" t="s">
        <v>21</v>
      </c>
      <c r="B10" s="19" t="s">
        <v>22</v>
      </c>
      <c r="C10" s="20"/>
      <c r="D10" s="28">
        <v>6</v>
      </c>
      <c r="E10" s="22"/>
      <c r="F10" s="23">
        <v>1</v>
      </c>
      <c r="G10" s="23">
        <v>1</v>
      </c>
      <c r="H10" s="23">
        <v>1</v>
      </c>
      <c r="I10" s="23">
        <v>0</v>
      </c>
      <c r="J10" s="23">
        <v>0</v>
      </c>
      <c r="K10" s="23">
        <v>1</v>
      </c>
      <c r="L10" s="24">
        <v>1</v>
      </c>
      <c r="N10" s="25"/>
      <c r="O10" s="31"/>
      <c r="P10" s="30" t="s">
        <v>23</v>
      </c>
      <c r="Q10" s="27"/>
    </row>
    <row r="11" spans="1:17" ht="14.25" thickTop="1" thickBot="1" x14ac:dyDescent="0.25">
      <c r="A11" s="18" t="s">
        <v>24</v>
      </c>
      <c r="B11" s="19" t="s">
        <v>25</v>
      </c>
      <c r="C11" s="20"/>
      <c r="D11" s="28">
        <v>6</v>
      </c>
      <c r="E11" s="22"/>
      <c r="F11" s="23">
        <v>1</v>
      </c>
      <c r="G11" s="23">
        <v>1</v>
      </c>
      <c r="H11" s="23">
        <v>1</v>
      </c>
      <c r="I11" s="23">
        <v>1</v>
      </c>
      <c r="J11" s="23">
        <v>0</v>
      </c>
      <c r="K11" s="23">
        <v>0</v>
      </c>
      <c r="L11" s="24">
        <v>1</v>
      </c>
      <c r="N11" s="25"/>
      <c r="O11" s="30"/>
      <c r="P11" s="30"/>
      <c r="Q11" s="27"/>
    </row>
    <row r="12" spans="1:17" ht="14.25" thickTop="1" thickBot="1" x14ac:dyDescent="0.25">
      <c r="A12" s="18" t="s">
        <v>26</v>
      </c>
      <c r="B12" s="19" t="s">
        <v>27</v>
      </c>
      <c r="C12" s="20"/>
      <c r="D12" s="28">
        <v>4</v>
      </c>
      <c r="E12" s="22"/>
      <c r="F12" s="23">
        <v>1</v>
      </c>
      <c r="G12" s="23">
        <v>1</v>
      </c>
      <c r="H12" s="23">
        <v>1</v>
      </c>
      <c r="I12" s="23">
        <v>1</v>
      </c>
      <c r="J12" s="23">
        <v>1</v>
      </c>
      <c r="K12" s="23">
        <v>0</v>
      </c>
      <c r="L12" s="24">
        <v>0</v>
      </c>
      <c r="N12" s="25"/>
      <c r="O12" s="32"/>
      <c r="P12" s="30" t="s">
        <v>28</v>
      </c>
      <c r="Q12" s="27"/>
    </row>
    <row r="13" spans="1:17" ht="14.25" thickTop="1" thickBot="1" x14ac:dyDescent="0.25">
      <c r="A13" s="33" t="s">
        <v>29</v>
      </c>
      <c r="B13" s="34" t="s">
        <v>30</v>
      </c>
      <c r="C13" s="35"/>
      <c r="D13" s="36">
        <v>4</v>
      </c>
      <c r="E13" s="37"/>
      <c r="F13" s="38">
        <v>0</v>
      </c>
      <c r="G13" s="38">
        <v>1</v>
      </c>
      <c r="H13" s="38">
        <v>1</v>
      </c>
      <c r="I13" s="38">
        <v>1</v>
      </c>
      <c r="J13" s="38">
        <v>1</v>
      </c>
      <c r="K13" s="38">
        <v>1</v>
      </c>
      <c r="L13" s="39">
        <v>0</v>
      </c>
      <c r="N13" s="40"/>
      <c r="O13" s="41"/>
      <c r="P13" s="41"/>
      <c r="Q13" s="42"/>
    </row>
    <row r="14" spans="1:17" ht="5.25" customHeight="1" thickTop="1" thickBot="1" x14ac:dyDescent="0.2">
      <c r="A14" s="2"/>
      <c r="B14" s="2"/>
      <c r="C14" s="2"/>
      <c r="D14" s="43"/>
      <c r="E14" s="43"/>
      <c r="F14" s="43"/>
      <c r="G14" s="43"/>
      <c r="H14" s="43"/>
      <c r="I14" s="43"/>
      <c r="J14" s="43"/>
      <c r="K14" s="43"/>
      <c r="L14" s="43"/>
    </row>
    <row r="15" spans="1:17" ht="13.5" thickTop="1" thickBot="1" x14ac:dyDescent="0.2">
      <c r="A15" s="2"/>
      <c r="B15" s="2"/>
      <c r="C15" s="44" t="s">
        <v>31</v>
      </c>
      <c r="D15" s="45">
        <f>SUM(D7:D13)</f>
        <v>32</v>
      </c>
      <c r="E15" s="45"/>
      <c r="F15" s="46">
        <f t="shared" ref="F15:L15" si="0">$D$7*F7+$D$8*F8+$D$9*F9+$D$10*F10+$D$11*F11+$D$12*F12+$D$13*F13</f>
        <v>24</v>
      </c>
      <c r="G15" s="47">
        <f t="shared" si="0"/>
        <v>24</v>
      </c>
      <c r="H15" s="47">
        <f t="shared" si="0"/>
        <v>24</v>
      </c>
      <c r="I15" s="47">
        <f t="shared" si="0"/>
        <v>22</v>
      </c>
      <c r="J15" s="47">
        <f t="shared" si="0"/>
        <v>20</v>
      </c>
      <c r="K15" s="47">
        <f t="shared" si="0"/>
        <v>22</v>
      </c>
      <c r="L15" s="48">
        <f t="shared" si="0"/>
        <v>24</v>
      </c>
    </row>
    <row r="16" spans="1:17" ht="5.25" customHeight="1" thickTop="1" thickBot="1" x14ac:dyDescent="0.2">
      <c r="A16" s="2"/>
      <c r="B16" s="2"/>
      <c r="C16" s="49"/>
      <c r="D16" s="45"/>
      <c r="E16" s="45"/>
      <c r="F16" s="45"/>
      <c r="G16" s="45"/>
      <c r="H16" s="45"/>
      <c r="I16" s="45"/>
      <c r="J16" s="45"/>
      <c r="K16" s="45"/>
      <c r="L16" s="45"/>
    </row>
    <row r="17" spans="1:12" ht="13.5" thickTop="1" thickBot="1" x14ac:dyDescent="0.2">
      <c r="A17" s="2"/>
      <c r="B17" s="2"/>
      <c r="C17" s="44" t="s">
        <v>32</v>
      </c>
      <c r="F17" s="46">
        <v>22</v>
      </c>
      <c r="G17" s="47">
        <v>17</v>
      </c>
      <c r="H17" s="47">
        <v>13</v>
      </c>
      <c r="I17" s="47">
        <v>14</v>
      </c>
      <c r="J17" s="47">
        <v>15</v>
      </c>
      <c r="K17" s="47">
        <v>18</v>
      </c>
      <c r="L17" s="48">
        <v>24</v>
      </c>
    </row>
    <row r="18" spans="1:12" ht="5.25" customHeight="1" thickTop="1" x14ac:dyDescent="0.15">
      <c r="B18" s="2"/>
      <c r="C18" s="2"/>
      <c r="D18" s="43"/>
      <c r="E18" s="43"/>
      <c r="F18" s="43"/>
      <c r="G18" s="43"/>
      <c r="H18" s="43"/>
      <c r="I18" s="43"/>
      <c r="J18" s="43"/>
      <c r="K18" s="43"/>
      <c r="L18" s="43"/>
    </row>
    <row r="19" spans="1:12" ht="13.5" thickBot="1" x14ac:dyDescent="0.25">
      <c r="A19" s="2"/>
      <c r="B19" s="50" t="s">
        <v>93</v>
      </c>
      <c r="C19" s="2"/>
      <c r="D19" s="51">
        <v>5600</v>
      </c>
      <c r="E19" s="43"/>
      <c r="F19" s="43"/>
      <c r="G19" s="43"/>
      <c r="H19" s="43"/>
      <c r="I19" s="43"/>
      <c r="J19" s="43"/>
      <c r="K19" s="43"/>
      <c r="L19" s="43"/>
    </row>
    <row r="20" spans="1:12" ht="13.5" thickTop="1" thickBot="1" x14ac:dyDescent="0.2">
      <c r="A20" s="2"/>
      <c r="B20" s="50" t="s">
        <v>33</v>
      </c>
      <c r="C20" s="2"/>
      <c r="D20" s="52">
        <f>D15*D19*5</f>
        <v>896000</v>
      </c>
      <c r="E20" s="43"/>
      <c r="F20" s="53"/>
      <c r="G20" s="43"/>
      <c r="H20" s="43"/>
      <c r="I20" s="43"/>
      <c r="J20" s="43"/>
      <c r="K20" s="43"/>
      <c r="L20" s="43"/>
    </row>
    <row r="21" spans="1:12" ht="5.25" customHeight="1" thickTop="1" thickBot="1" x14ac:dyDescent="0.2"/>
    <row r="22" spans="1:12" ht="12.75" thickTop="1" x14ac:dyDescent="0.15">
      <c r="A22" s="54" t="s">
        <v>34</v>
      </c>
      <c r="B22" s="55"/>
      <c r="C22" s="55"/>
      <c r="D22" s="55"/>
      <c r="E22" s="55"/>
      <c r="F22" s="55"/>
      <c r="G22" s="55"/>
      <c r="H22" s="55"/>
      <c r="I22" s="55"/>
      <c r="J22" s="55"/>
      <c r="K22" s="55"/>
      <c r="L22" s="56"/>
    </row>
    <row r="23" spans="1:12" x14ac:dyDescent="0.15">
      <c r="A23" s="57" t="s">
        <v>35</v>
      </c>
      <c r="B23" s="58"/>
      <c r="C23" s="58"/>
      <c r="D23" s="58"/>
      <c r="E23" s="58"/>
      <c r="F23" s="58"/>
      <c r="G23" s="58"/>
      <c r="H23" s="58"/>
      <c r="I23" s="58"/>
      <c r="J23" s="58"/>
      <c r="K23" s="58"/>
      <c r="L23" s="59"/>
    </row>
    <row r="24" spans="1:12" x14ac:dyDescent="0.15">
      <c r="A24" s="57" t="s">
        <v>36</v>
      </c>
      <c r="B24" s="58"/>
      <c r="C24" s="58"/>
      <c r="D24" s="58"/>
      <c r="E24" s="58"/>
      <c r="F24" s="58"/>
      <c r="G24" s="58"/>
      <c r="H24" s="58"/>
      <c r="I24" s="58"/>
      <c r="J24" s="58"/>
      <c r="K24" s="58"/>
      <c r="L24" s="59"/>
    </row>
    <row r="25" spans="1:12" x14ac:dyDescent="0.15">
      <c r="A25" s="57" t="s">
        <v>37</v>
      </c>
      <c r="B25" s="58"/>
      <c r="C25" s="58"/>
      <c r="D25" s="58"/>
      <c r="E25" s="58"/>
      <c r="F25" s="58"/>
      <c r="G25" s="58"/>
      <c r="H25" s="58"/>
      <c r="I25" s="58"/>
      <c r="J25" s="58"/>
      <c r="K25" s="58"/>
      <c r="L25" s="59"/>
    </row>
    <row r="26" spans="1:12" s="63" customFormat="1" x14ac:dyDescent="0.15">
      <c r="A26" s="60" t="s">
        <v>38</v>
      </c>
      <c r="B26" s="61"/>
      <c r="C26" s="61"/>
      <c r="D26" s="61"/>
      <c r="E26" s="61"/>
      <c r="F26" s="61"/>
      <c r="G26" s="61"/>
      <c r="H26" s="61"/>
      <c r="I26" s="61"/>
      <c r="J26" s="61"/>
      <c r="K26" s="61"/>
      <c r="L26" s="62"/>
    </row>
    <row r="27" spans="1:12" ht="5.25" customHeight="1" x14ac:dyDescent="0.15">
      <c r="A27" s="57"/>
      <c r="B27" s="58"/>
      <c r="C27" s="58"/>
      <c r="D27" s="58"/>
      <c r="E27" s="58"/>
      <c r="F27" s="58"/>
      <c r="G27" s="58"/>
      <c r="H27" s="58"/>
      <c r="I27" s="58"/>
      <c r="J27" s="58"/>
      <c r="K27" s="58"/>
      <c r="L27" s="59"/>
    </row>
    <row r="28" spans="1:12" x14ac:dyDescent="0.15">
      <c r="A28" s="57" t="s">
        <v>39</v>
      </c>
      <c r="B28" s="58"/>
      <c r="C28" s="58" t="s">
        <v>40</v>
      </c>
      <c r="D28" s="58"/>
      <c r="E28" s="58" t="s">
        <v>41</v>
      </c>
      <c r="F28" s="58"/>
      <c r="G28" s="58"/>
      <c r="H28" s="58"/>
      <c r="I28" s="58"/>
      <c r="J28" s="58"/>
      <c r="K28" s="58"/>
      <c r="L28" s="59"/>
    </row>
    <row r="29" spans="1:12" ht="5.25" customHeight="1" x14ac:dyDescent="0.15">
      <c r="A29" s="57"/>
      <c r="B29" s="58"/>
      <c r="C29" s="58"/>
      <c r="D29" s="58"/>
      <c r="E29" s="58"/>
      <c r="F29" s="58"/>
      <c r="G29" s="58"/>
      <c r="H29" s="58"/>
      <c r="I29" s="58"/>
      <c r="J29" s="58"/>
      <c r="K29" s="58"/>
      <c r="L29" s="59"/>
    </row>
    <row r="30" spans="1:12" x14ac:dyDescent="0.15">
      <c r="A30" s="57" t="s">
        <v>42</v>
      </c>
      <c r="B30" s="58"/>
      <c r="C30" s="58" t="s">
        <v>43</v>
      </c>
      <c r="D30" s="58"/>
      <c r="E30" s="58" t="s">
        <v>44</v>
      </c>
      <c r="F30" s="58"/>
      <c r="G30" s="58"/>
      <c r="H30" s="58"/>
      <c r="I30" s="58"/>
      <c r="J30" s="58"/>
      <c r="K30" s="58"/>
      <c r="L30" s="59"/>
    </row>
    <row r="31" spans="1:12" ht="5.25" customHeight="1" x14ac:dyDescent="0.15">
      <c r="A31" s="57"/>
      <c r="B31" s="58"/>
      <c r="C31" s="58"/>
      <c r="D31" s="58"/>
      <c r="E31" s="58"/>
      <c r="F31" s="58"/>
      <c r="G31" s="58"/>
      <c r="H31" s="58"/>
      <c r="I31" s="58"/>
      <c r="J31" s="58"/>
      <c r="K31" s="58"/>
      <c r="L31" s="59"/>
    </row>
    <row r="32" spans="1:12" x14ac:dyDescent="0.15">
      <c r="A32" s="57" t="s">
        <v>45</v>
      </c>
      <c r="B32" s="58"/>
      <c r="C32" s="58" t="s">
        <v>46</v>
      </c>
      <c r="D32" s="58"/>
      <c r="E32" s="58" t="s">
        <v>47</v>
      </c>
      <c r="F32" s="58"/>
      <c r="G32" s="58"/>
      <c r="H32" s="58"/>
      <c r="I32" s="58"/>
      <c r="J32" s="58"/>
      <c r="K32" s="58"/>
      <c r="L32" s="59"/>
    </row>
    <row r="33" spans="1:12" ht="5.25" customHeight="1" x14ac:dyDescent="0.15">
      <c r="A33" s="57"/>
      <c r="B33" s="58"/>
      <c r="C33" s="58"/>
      <c r="D33" s="58"/>
      <c r="E33" s="58"/>
      <c r="F33" s="58"/>
      <c r="G33" s="58"/>
      <c r="H33" s="58"/>
      <c r="I33" s="58"/>
      <c r="J33" s="58"/>
      <c r="K33" s="58"/>
      <c r="L33" s="59"/>
    </row>
    <row r="34" spans="1:12" x14ac:dyDescent="0.15">
      <c r="A34" s="57"/>
      <c r="B34" s="58"/>
      <c r="C34" s="58" t="s">
        <v>48</v>
      </c>
      <c r="D34" s="58"/>
      <c r="E34" s="58" t="s">
        <v>49</v>
      </c>
      <c r="F34" s="58"/>
      <c r="G34" s="58"/>
      <c r="H34" s="58"/>
      <c r="I34" s="58"/>
      <c r="J34" s="58"/>
      <c r="K34" s="58"/>
      <c r="L34" s="59"/>
    </row>
    <row r="35" spans="1:12" ht="5.25" customHeight="1" x14ac:dyDescent="0.15">
      <c r="A35" s="57"/>
      <c r="B35" s="58"/>
      <c r="C35" s="58"/>
      <c r="D35" s="58"/>
      <c r="E35" s="58"/>
      <c r="F35" s="58"/>
      <c r="G35" s="58"/>
      <c r="H35" s="58"/>
      <c r="I35" s="58"/>
      <c r="J35" s="58"/>
      <c r="K35" s="58"/>
      <c r="L35" s="59"/>
    </row>
    <row r="36" spans="1:12" x14ac:dyDescent="0.15">
      <c r="A36" s="57"/>
      <c r="B36" s="58"/>
      <c r="C36" s="58" t="s">
        <v>50</v>
      </c>
      <c r="D36" s="58"/>
      <c r="E36" s="58" t="s">
        <v>51</v>
      </c>
      <c r="F36" s="58"/>
      <c r="G36" s="58"/>
      <c r="H36" s="58"/>
      <c r="I36" s="58"/>
      <c r="J36" s="58"/>
      <c r="K36" s="58"/>
      <c r="L36" s="59"/>
    </row>
    <row r="37" spans="1:12" ht="5.25" customHeight="1" x14ac:dyDescent="0.15">
      <c r="A37" s="57"/>
      <c r="B37" s="58"/>
      <c r="C37" s="58"/>
      <c r="D37" s="58"/>
      <c r="E37" s="58"/>
      <c r="F37" s="58"/>
      <c r="G37" s="58"/>
      <c r="H37" s="58"/>
      <c r="I37" s="58"/>
      <c r="J37" s="58"/>
      <c r="K37" s="58"/>
      <c r="L37" s="59"/>
    </row>
    <row r="38" spans="1:12" x14ac:dyDescent="0.15">
      <c r="A38" s="57" t="s">
        <v>52</v>
      </c>
      <c r="B38" s="58"/>
      <c r="C38" s="58" t="s">
        <v>53</v>
      </c>
      <c r="D38" s="58"/>
      <c r="E38" s="58" t="s">
        <v>54</v>
      </c>
      <c r="F38" s="58"/>
      <c r="G38" s="58"/>
      <c r="H38" s="58"/>
      <c r="I38" s="58"/>
      <c r="J38" s="58"/>
      <c r="K38" s="58"/>
      <c r="L38" s="59"/>
    </row>
    <row r="39" spans="1:12" ht="10.5" customHeight="1" x14ac:dyDescent="0.15">
      <c r="A39" s="57"/>
      <c r="B39" s="58"/>
      <c r="C39" s="58"/>
      <c r="D39" s="58"/>
      <c r="E39" s="58"/>
      <c r="F39" s="58"/>
      <c r="G39" s="58"/>
      <c r="H39" s="58"/>
      <c r="I39" s="58"/>
      <c r="J39" s="58"/>
      <c r="K39" s="58"/>
      <c r="L39" s="59"/>
    </row>
    <row r="40" spans="1:12" x14ac:dyDescent="0.15">
      <c r="A40" s="57" t="s">
        <v>55</v>
      </c>
      <c r="B40" s="58"/>
      <c r="C40" s="58"/>
      <c r="D40" s="58"/>
      <c r="E40" s="58"/>
      <c r="F40" s="58"/>
      <c r="G40" s="58"/>
      <c r="H40" s="58"/>
      <c r="I40" s="58"/>
      <c r="J40" s="58"/>
      <c r="K40" s="58"/>
      <c r="L40" s="59"/>
    </row>
    <row r="41" spans="1:12" x14ac:dyDescent="0.15">
      <c r="A41" s="57" t="s">
        <v>56</v>
      </c>
      <c r="B41" s="58"/>
      <c r="C41" s="58"/>
      <c r="D41" s="58"/>
      <c r="E41" s="58"/>
      <c r="F41" s="58"/>
      <c r="G41" s="58"/>
      <c r="H41" s="58"/>
      <c r="I41" s="58"/>
      <c r="J41" s="58"/>
      <c r="K41" s="58"/>
      <c r="L41" s="59"/>
    </row>
    <row r="42" spans="1:12" x14ac:dyDescent="0.15">
      <c r="A42" s="57" t="s">
        <v>57</v>
      </c>
      <c r="B42" s="58"/>
      <c r="C42" s="58"/>
      <c r="D42" s="58"/>
      <c r="E42" s="58"/>
      <c r="F42" s="58"/>
      <c r="G42" s="58"/>
      <c r="H42" s="58"/>
      <c r="I42" s="58"/>
      <c r="J42" s="58"/>
      <c r="K42" s="58"/>
      <c r="L42" s="59"/>
    </row>
    <row r="43" spans="1:12" ht="5.25" customHeight="1" thickBot="1" x14ac:dyDescent="0.2">
      <c r="A43" s="64"/>
      <c r="B43" s="65"/>
      <c r="C43" s="65"/>
      <c r="D43" s="65"/>
      <c r="E43" s="65"/>
      <c r="F43" s="65"/>
      <c r="G43" s="65"/>
      <c r="H43" s="65"/>
      <c r="I43" s="65"/>
      <c r="J43" s="65"/>
      <c r="K43" s="65"/>
      <c r="L43" s="66"/>
    </row>
    <row r="44" spans="1:12" ht="12.75" thickTop="1" x14ac:dyDescent="0.15"/>
  </sheetData>
  <phoneticPr fontId="3"/>
  <printOptions gridLinesSet="0"/>
  <pageMargins left="0.78700000000000003" right="0.78700000000000003" top="0.98399999999999999" bottom="0.98399999999999999" header="0.5" footer="0.5"/>
  <pageSetup paperSize="9" scale="85" orientation="portrait"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34"/>
  <sheetViews>
    <sheetView zoomScaleNormal="100" workbookViewId="0"/>
  </sheetViews>
  <sheetFormatPr defaultRowHeight="12.75" x14ac:dyDescent="0.2"/>
  <cols>
    <col min="1" max="1" width="13.140625" style="68" bestFit="1" customWidth="1"/>
    <col min="2" max="16384" width="9.140625" style="68"/>
  </cols>
  <sheetData>
    <row r="2" spans="1:8" x14ac:dyDescent="0.2">
      <c r="A2" s="67" t="s">
        <v>68</v>
      </c>
      <c r="B2" s="83" t="s">
        <v>71</v>
      </c>
      <c r="C2" s="83" t="s">
        <v>58</v>
      </c>
      <c r="D2" s="83"/>
      <c r="E2" s="83"/>
      <c r="F2" s="83"/>
      <c r="G2" s="83"/>
      <c r="H2" s="83" t="s">
        <v>72</v>
      </c>
    </row>
    <row r="3" spans="1:8" x14ac:dyDescent="0.2">
      <c r="A3" s="67"/>
      <c r="B3" s="83"/>
      <c r="C3" s="72" t="s">
        <v>59</v>
      </c>
      <c r="D3" s="72" t="s">
        <v>60</v>
      </c>
      <c r="E3" s="72" t="s">
        <v>61</v>
      </c>
      <c r="F3" s="72" t="s">
        <v>62</v>
      </c>
      <c r="G3" s="72" t="s">
        <v>63</v>
      </c>
      <c r="H3" s="83"/>
    </row>
    <row r="4" spans="1:8" x14ac:dyDescent="0.2">
      <c r="B4" s="83"/>
      <c r="C4" s="84" t="s">
        <v>94</v>
      </c>
      <c r="D4" s="84" t="s">
        <v>95</v>
      </c>
      <c r="E4" s="84" t="s">
        <v>96</v>
      </c>
      <c r="F4" s="84" t="s">
        <v>97</v>
      </c>
      <c r="G4" s="84" t="s">
        <v>98</v>
      </c>
      <c r="H4" s="83"/>
    </row>
    <row r="5" spans="1:8" x14ac:dyDescent="0.2">
      <c r="B5" s="70" t="s">
        <v>64</v>
      </c>
      <c r="C5" s="75">
        <v>7500</v>
      </c>
      <c r="D5" s="75">
        <v>3000</v>
      </c>
      <c r="E5" s="75">
        <v>0</v>
      </c>
      <c r="F5" s="75">
        <v>0</v>
      </c>
      <c r="G5" s="75">
        <v>0</v>
      </c>
      <c r="H5" s="72" t="s">
        <v>69</v>
      </c>
    </row>
    <row r="6" spans="1:8" x14ac:dyDescent="0.2">
      <c r="B6" s="70" t="s">
        <v>65</v>
      </c>
      <c r="C6" s="75">
        <v>0</v>
      </c>
      <c r="D6" s="75">
        <v>3500</v>
      </c>
      <c r="E6" s="75">
        <v>7000</v>
      </c>
      <c r="F6" s="75">
        <v>0</v>
      </c>
      <c r="G6" s="75">
        <v>0</v>
      </c>
      <c r="H6" s="72" t="s">
        <v>69</v>
      </c>
    </row>
    <row r="7" spans="1:8" x14ac:dyDescent="0.2">
      <c r="B7" s="70" t="s">
        <v>66</v>
      </c>
      <c r="C7" s="75">
        <v>0</v>
      </c>
      <c r="D7" s="75">
        <v>0</v>
      </c>
      <c r="E7" s="75">
        <v>3600</v>
      </c>
      <c r="F7" s="75">
        <v>3600</v>
      </c>
      <c r="G7" s="75">
        <v>0</v>
      </c>
      <c r="H7" s="72" t="s">
        <v>70</v>
      </c>
    </row>
    <row r="8" spans="1:8" x14ac:dyDescent="0.2">
      <c r="B8" s="70" t="s">
        <v>67</v>
      </c>
      <c r="C8" s="75">
        <v>0</v>
      </c>
      <c r="D8" s="75">
        <v>0</v>
      </c>
      <c r="E8" s="75">
        <v>0</v>
      </c>
      <c r="F8" s="75">
        <v>3600</v>
      </c>
      <c r="G8" s="75">
        <v>3600</v>
      </c>
      <c r="H8" s="72" t="s">
        <v>69</v>
      </c>
    </row>
    <row r="10" spans="1:8" x14ac:dyDescent="0.2">
      <c r="A10" s="67" t="s">
        <v>73</v>
      </c>
      <c r="B10" s="73" t="s">
        <v>71</v>
      </c>
      <c r="C10" s="73" t="s">
        <v>72</v>
      </c>
      <c r="D10" s="72" t="s">
        <v>76</v>
      </c>
      <c r="F10" s="72" t="s">
        <v>91</v>
      </c>
      <c r="G10" s="72" t="s">
        <v>92</v>
      </c>
    </row>
    <row r="11" spans="1:8" x14ac:dyDescent="0.2">
      <c r="B11" s="70" t="s">
        <v>64</v>
      </c>
      <c r="C11" s="72" t="s">
        <v>74</v>
      </c>
      <c r="D11" s="76">
        <v>1</v>
      </c>
      <c r="F11" s="71"/>
      <c r="G11" s="71"/>
    </row>
    <row r="12" spans="1:8" x14ac:dyDescent="0.2">
      <c r="B12" s="70" t="s">
        <v>65</v>
      </c>
      <c r="C12" s="72" t="s">
        <v>74</v>
      </c>
      <c r="D12" s="76">
        <v>1</v>
      </c>
      <c r="F12" s="71"/>
      <c r="G12" s="71"/>
    </row>
    <row r="13" spans="1:8" x14ac:dyDescent="0.2">
      <c r="B13" s="70" t="s">
        <v>66</v>
      </c>
      <c r="C13" s="72" t="s">
        <v>75</v>
      </c>
      <c r="D13" s="76">
        <v>1</v>
      </c>
      <c r="F13" s="71"/>
      <c r="G13" s="71"/>
    </row>
    <row r="14" spans="1:8" x14ac:dyDescent="0.2">
      <c r="B14" s="70" t="s">
        <v>67</v>
      </c>
      <c r="C14" s="72" t="s">
        <v>74</v>
      </c>
      <c r="D14" s="76">
        <v>1</v>
      </c>
      <c r="F14" s="71"/>
      <c r="G14" s="71"/>
    </row>
    <row r="16" spans="1:8" x14ac:dyDescent="0.2">
      <c r="A16" s="67" t="s">
        <v>77</v>
      </c>
      <c r="B16" s="83" t="s">
        <v>71</v>
      </c>
      <c r="C16" s="83" t="s">
        <v>58</v>
      </c>
      <c r="D16" s="83"/>
      <c r="E16" s="83"/>
      <c r="F16" s="83"/>
      <c r="G16" s="83"/>
    </row>
    <row r="17" spans="1:10" x14ac:dyDescent="0.2">
      <c r="A17" s="69" t="s">
        <v>78</v>
      </c>
      <c r="B17" s="83"/>
      <c r="C17" s="72" t="s">
        <v>59</v>
      </c>
      <c r="D17" s="72" t="s">
        <v>60</v>
      </c>
      <c r="E17" s="72" t="s">
        <v>61</v>
      </c>
      <c r="F17" s="72" t="s">
        <v>62</v>
      </c>
      <c r="G17" s="72" t="s">
        <v>63</v>
      </c>
    </row>
    <row r="18" spans="1:10" x14ac:dyDescent="0.2">
      <c r="B18" s="70" t="s">
        <v>64</v>
      </c>
      <c r="C18" s="71">
        <f>CEILING(C5*$D11/3600/2,1)</f>
        <v>2</v>
      </c>
      <c r="D18" s="71">
        <f t="shared" ref="D18:G18" si="0">CEILING(D5*$D11/3600/2,1)</f>
        <v>1</v>
      </c>
      <c r="E18" s="71">
        <f t="shared" si="0"/>
        <v>0</v>
      </c>
      <c r="F18" s="71">
        <f t="shared" si="0"/>
        <v>0</v>
      </c>
      <c r="G18" s="71">
        <f t="shared" si="0"/>
        <v>0</v>
      </c>
    </row>
    <row r="19" spans="1:10" x14ac:dyDescent="0.2">
      <c r="B19" s="70" t="s">
        <v>65</v>
      </c>
      <c r="C19" s="71">
        <f t="shared" ref="C19:G19" si="1">CEILING(C6*$D12/3600/2,1)</f>
        <v>0</v>
      </c>
      <c r="D19" s="71">
        <f t="shared" si="1"/>
        <v>1</v>
      </c>
      <c r="E19" s="71">
        <f t="shared" si="1"/>
        <v>1</v>
      </c>
      <c r="F19" s="71">
        <f t="shared" si="1"/>
        <v>0</v>
      </c>
      <c r="G19" s="71">
        <f t="shared" si="1"/>
        <v>0</v>
      </c>
    </row>
    <row r="20" spans="1:10" x14ac:dyDescent="0.2">
      <c r="B20" s="70" t="s">
        <v>66</v>
      </c>
      <c r="C20" s="71">
        <f t="shared" ref="C20:G20" si="2">CEILING(C7*$D13/3600/2,1)</f>
        <v>0</v>
      </c>
      <c r="D20" s="71">
        <f t="shared" si="2"/>
        <v>0</v>
      </c>
      <c r="E20" s="71">
        <f t="shared" si="2"/>
        <v>1</v>
      </c>
      <c r="F20" s="71">
        <f t="shared" si="2"/>
        <v>1</v>
      </c>
      <c r="G20" s="71">
        <f t="shared" si="2"/>
        <v>0</v>
      </c>
    </row>
    <row r="21" spans="1:10" x14ac:dyDescent="0.2">
      <c r="B21" s="70" t="s">
        <v>67</v>
      </c>
      <c r="C21" s="71">
        <f t="shared" ref="C21:G21" si="3">CEILING(C8*$D14/3600/2,1)</f>
        <v>0</v>
      </c>
      <c r="D21" s="71">
        <f t="shared" si="3"/>
        <v>0</v>
      </c>
      <c r="E21" s="71">
        <f t="shared" si="3"/>
        <v>0</v>
      </c>
      <c r="F21" s="71">
        <f t="shared" si="3"/>
        <v>1</v>
      </c>
      <c r="G21" s="71">
        <f t="shared" si="3"/>
        <v>1</v>
      </c>
    </row>
    <row r="22" spans="1:10" x14ac:dyDescent="0.2">
      <c r="B22" s="72" t="s">
        <v>89</v>
      </c>
      <c r="C22" s="80">
        <f>SUM(C18:C21)</f>
        <v>2</v>
      </c>
      <c r="D22" s="80">
        <f t="shared" ref="D22:G22" si="4">SUM(D18:D21)</f>
        <v>2</v>
      </c>
      <c r="E22" s="80">
        <f t="shared" si="4"/>
        <v>2</v>
      </c>
      <c r="F22" s="80">
        <f t="shared" si="4"/>
        <v>2</v>
      </c>
      <c r="G22" s="80">
        <f t="shared" si="4"/>
        <v>1</v>
      </c>
    </row>
    <row r="24" spans="1:10" x14ac:dyDescent="0.2">
      <c r="A24" s="67" t="s">
        <v>80</v>
      </c>
      <c r="B24" s="83" t="s">
        <v>79</v>
      </c>
      <c r="C24" s="83" t="s">
        <v>58</v>
      </c>
      <c r="D24" s="83"/>
      <c r="E24" s="83"/>
      <c r="F24" s="83"/>
      <c r="G24" s="83"/>
      <c r="H24" s="72" t="s">
        <v>86</v>
      </c>
      <c r="I24" s="81" t="s">
        <v>85</v>
      </c>
      <c r="J24" s="81" t="s">
        <v>88</v>
      </c>
    </row>
    <row r="25" spans="1:10" x14ac:dyDescent="0.2">
      <c r="B25" s="83"/>
      <c r="C25" s="72" t="s">
        <v>59</v>
      </c>
      <c r="D25" s="72" t="s">
        <v>60</v>
      </c>
      <c r="E25" s="72" t="s">
        <v>61</v>
      </c>
      <c r="F25" s="72" t="s">
        <v>62</v>
      </c>
      <c r="G25" s="72" t="s">
        <v>63</v>
      </c>
      <c r="H25" s="72" t="s">
        <v>87</v>
      </c>
      <c r="I25" s="82"/>
      <c r="J25" s="82"/>
    </row>
    <row r="26" spans="1:10" x14ac:dyDescent="0.2">
      <c r="B26" s="74" t="s">
        <v>81</v>
      </c>
      <c r="C26" s="71">
        <v>1</v>
      </c>
      <c r="D26" s="71">
        <v>1</v>
      </c>
      <c r="E26" s="71">
        <v>1</v>
      </c>
      <c r="F26" s="71">
        <v>1</v>
      </c>
      <c r="G26" s="71">
        <v>0</v>
      </c>
      <c r="H26" s="71">
        <v>8500</v>
      </c>
      <c r="I26" s="78">
        <v>3</v>
      </c>
      <c r="J26" s="71">
        <f>H26*I26</f>
        <v>25500</v>
      </c>
    </row>
    <row r="27" spans="1:10" x14ac:dyDescent="0.2">
      <c r="B27" s="74" t="s">
        <v>82</v>
      </c>
      <c r="C27" s="71">
        <v>1</v>
      </c>
      <c r="D27" s="71">
        <v>1</v>
      </c>
      <c r="E27" s="71">
        <v>0</v>
      </c>
      <c r="F27" s="71">
        <v>0</v>
      </c>
      <c r="G27" s="71">
        <v>0</v>
      </c>
      <c r="H27" s="71">
        <v>4000</v>
      </c>
      <c r="I27" s="78">
        <v>3</v>
      </c>
      <c r="J27" s="71">
        <f t="shared" ref="J27:J29" si="5">H27*I27</f>
        <v>12000</v>
      </c>
    </row>
    <row r="28" spans="1:10" x14ac:dyDescent="0.2">
      <c r="B28" s="74" t="s">
        <v>83</v>
      </c>
      <c r="C28" s="71">
        <v>0</v>
      </c>
      <c r="D28" s="71">
        <v>0</v>
      </c>
      <c r="E28" s="71">
        <v>1</v>
      </c>
      <c r="F28" s="71">
        <v>1</v>
      </c>
      <c r="G28" s="71">
        <v>1</v>
      </c>
      <c r="H28" s="71">
        <v>7000</v>
      </c>
      <c r="I28" s="78">
        <v>3</v>
      </c>
      <c r="J28" s="71">
        <f t="shared" si="5"/>
        <v>21000</v>
      </c>
    </row>
    <row r="29" spans="1:10" x14ac:dyDescent="0.2">
      <c r="B29" s="74" t="s">
        <v>84</v>
      </c>
      <c r="C29" s="71">
        <v>0</v>
      </c>
      <c r="D29" s="71">
        <v>0</v>
      </c>
      <c r="E29" s="71">
        <v>0</v>
      </c>
      <c r="F29" s="71">
        <v>0</v>
      </c>
      <c r="G29" s="71">
        <v>1</v>
      </c>
      <c r="H29" s="71">
        <v>3000</v>
      </c>
      <c r="I29" s="78">
        <v>3</v>
      </c>
      <c r="J29" s="71">
        <f t="shared" si="5"/>
        <v>9000</v>
      </c>
    </row>
    <row r="30" spans="1:10" x14ac:dyDescent="0.2">
      <c r="I30" s="72" t="s">
        <v>89</v>
      </c>
      <c r="J30" s="77">
        <f>SUM(J26:J29)</f>
        <v>67500</v>
      </c>
    </row>
    <row r="32" spans="1:10" x14ac:dyDescent="0.2">
      <c r="B32" s="83" t="s">
        <v>90</v>
      </c>
      <c r="C32" s="83" t="s">
        <v>58</v>
      </c>
      <c r="D32" s="83"/>
      <c r="E32" s="83"/>
      <c r="F32" s="83"/>
      <c r="G32" s="83"/>
    </row>
    <row r="33" spans="2:8" x14ac:dyDescent="0.2">
      <c r="B33" s="83"/>
      <c r="C33" s="72" t="s">
        <v>59</v>
      </c>
      <c r="D33" s="72" t="s">
        <v>60</v>
      </c>
      <c r="E33" s="72" t="s">
        <v>61</v>
      </c>
      <c r="F33" s="72" t="s">
        <v>62</v>
      </c>
      <c r="G33" s="72" t="s">
        <v>63</v>
      </c>
    </row>
    <row r="34" spans="2:8" x14ac:dyDescent="0.2">
      <c r="B34" s="83"/>
      <c r="C34" s="80">
        <f>C26*$I$26+C27*$I$27+C28*$I$28+C29*$I$29</f>
        <v>6</v>
      </c>
      <c r="D34" s="80">
        <f t="shared" ref="D34:G34" si="6">D26*$I$26+D27*$I$27+D28*$I$28+D29*$I$29</f>
        <v>6</v>
      </c>
      <c r="E34" s="80">
        <f t="shared" si="6"/>
        <v>6</v>
      </c>
      <c r="F34" s="80">
        <f t="shared" si="6"/>
        <v>6</v>
      </c>
      <c r="G34" s="80">
        <f t="shared" si="6"/>
        <v>6</v>
      </c>
      <c r="H34" s="79"/>
    </row>
  </sheetData>
  <mergeCells count="11">
    <mergeCell ref="C32:G32"/>
    <mergeCell ref="B32:B34"/>
    <mergeCell ref="B16:B17"/>
    <mergeCell ref="C16:G16"/>
    <mergeCell ref="B24:B25"/>
    <mergeCell ref="C24:G24"/>
    <mergeCell ref="I24:I25"/>
    <mergeCell ref="J24:J25"/>
    <mergeCell ref="B2:B4"/>
    <mergeCell ref="C2:G2"/>
    <mergeCell ref="H2:H4"/>
  </mergeCells>
  <phoneticPr fontId="3"/>
  <pageMargins left="0.78740157480314965" right="0.78740157480314965" top="0.78740157480314965" bottom="0.78740157480314965" header="0.39370078740157483" footer="0.59055118110236227"/>
  <pageSetup paperSize="9" scale="90"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人事</vt:lpstr>
      <vt:lpstr>例題</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kurokawa</dc:creator>
  <cp:lastModifiedBy>黒川久幸</cp:lastModifiedBy>
  <cp:lastPrinted>2011-01-18T08:43:32Z</cp:lastPrinted>
  <dcterms:created xsi:type="dcterms:W3CDTF">2010-07-17T03:38:29Z</dcterms:created>
  <dcterms:modified xsi:type="dcterms:W3CDTF">2021-01-11T00:00:18Z</dcterms:modified>
</cp:coreProperties>
</file>